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ZVJEŠTAJI\"/>
    </mc:Choice>
  </mc:AlternateContent>
  <bookViews>
    <workbookView xWindow="0" yWindow="0" windowWidth="21570" windowHeight="53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E335" i="9" s="1"/>
  <c r="G335" i="9"/>
  <c r="F335" i="9"/>
  <c r="B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G313" i="9"/>
  <c r="F313" i="9"/>
  <c r="B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F177" i="9"/>
  <c r="E177" i="9"/>
  <c r="B177" i="9" s="1"/>
  <c r="F176" i="9"/>
  <c r="G175" i="9"/>
  <c r="F175" i="9"/>
  <c r="E175" i="9"/>
  <c r="B175" i="9" s="1"/>
  <c r="F174" i="9"/>
  <c r="H173" i="9"/>
  <c r="E173" i="9" s="1"/>
  <c r="G173" i="9"/>
  <c r="F173" i="9"/>
  <c r="H172" i="9"/>
  <c r="G172" i="9"/>
  <c r="F172" i="9"/>
  <c r="E172" i="9"/>
  <c r="B172" i="9" s="1"/>
  <c r="H171" i="9"/>
  <c r="E171" i="9" s="1"/>
  <c r="G171" i="9"/>
  <c r="F171" i="9"/>
  <c r="H170" i="9"/>
  <c r="G170" i="9"/>
  <c r="F170" i="9"/>
  <c r="E170" i="9"/>
  <c r="B170" i="9" s="1"/>
  <c r="H169" i="9"/>
  <c r="E169" i="9" s="1"/>
  <c r="G169" i="9"/>
  <c r="F169" i="9"/>
  <c r="H168" i="9"/>
  <c r="G168" i="9"/>
  <c r="F168" i="9"/>
  <c r="E168" i="9"/>
  <c r="B168" i="9" s="1"/>
  <c r="H167" i="9"/>
  <c r="E167" i="9" s="1"/>
  <c r="G167" i="9"/>
  <c r="F167" i="9"/>
  <c r="H166" i="9"/>
  <c r="G166" i="9"/>
  <c r="F166" i="9"/>
  <c r="E166" i="9"/>
  <c r="B166" i="9" s="1"/>
  <c r="H165" i="9"/>
  <c r="E165" i="9" s="1"/>
  <c r="G165" i="9"/>
  <c r="F165" i="9"/>
  <c r="H164" i="9"/>
  <c r="G164" i="9"/>
  <c r="F164" i="9"/>
  <c r="E164" i="9"/>
  <c r="B164" i="9" s="1"/>
  <c r="H163" i="9"/>
  <c r="E163" i="9" s="1"/>
  <c r="G163" i="9"/>
  <c r="F163" i="9"/>
  <c r="H162" i="9"/>
  <c r="G162" i="9"/>
  <c r="F162" i="9"/>
  <c r="E162" i="9"/>
  <c r="B162" i="9" s="1"/>
  <c r="H161" i="9"/>
  <c r="E161" i="9" s="1"/>
  <c r="G161" i="9"/>
  <c r="F161" i="9"/>
  <c r="H160" i="9"/>
  <c r="G160" i="9"/>
  <c r="F160" i="9"/>
  <c r="E160" i="9"/>
  <c r="B160" i="9" s="1"/>
  <c r="H159" i="9"/>
  <c r="E159" i="9" s="1"/>
  <c r="G159" i="9"/>
  <c r="F159" i="9"/>
  <c r="H158" i="9"/>
  <c r="G158" i="9"/>
  <c r="F158" i="9"/>
  <c r="E158" i="9"/>
  <c r="B158" i="9" s="1"/>
  <c r="H157" i="9"/>
  <c r="E157" i="9" s="1"/>
  <c r="G157" i="9"/>
  <c r="F157" i="9"/>
  <c r="G156"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E57" i="9" s="1"/>
  <c r="B57" i="9" s="1"/>
  <c r="G57" i="9"/>
  <c r="F57" i="9"/>
  <c r="H56" i="9"/>
  <c r="E56" i="9" s="1"/>
  <c r="B56" i="9" s="1"/>
  <c r="G56" i="9"/>
  <c r="F56" i="9"/>
  <c r="H55" i="9"/>
  <c r="E55" i="9" s="1"/>
  <c r="B55" i="9" s="1"/>
  <c r="G55" i="9"/>
  <c r="F55" i="9"/>
  <c r="H54" i="9"/>
  <c r="E54" i="9" s="1"/>
  <c r="G54" i="9"/>
  <c r="F54" i="9"/>
  <c r="B54" i="9"/>
  <c r="H53" i="9"/>
  <c r="E53" i="9" s="1"/>
  <c r="B53" i="9" s="1"/>
  <c r="G53" i="9"/>
  <c r="F53" i="9"/>
  <c r="H52" i="9"/>
  <c r="E52" i="9" s="1"/>
  <c r="G52" i="9"/>
  <c r="F52" i="9"/>
  <c r="B52" i="9"/>
  <c r="H51" i="9"/>
  <c r="G51" i="9"/>
  <c r="F51" i="9"/>
  <c r="E51" i="9"/>
  <c r="B51" i="9" s="1"/>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G37" i="9"/>
  <c r="F37" i="9"/>
  <c r="H36" i="9"/>
  <c r="G36" i="9"/>
  <c r="F36" i="9"/>
  <c r="H35" i="9"/>
  <c r="E35" i="9" s="1"/>
  <c r="B35" i="9" s="1"/>
  <c r="G35" i="9"/>
  <c r="F35" i="9"/>
  <c r="H34" i="9"/>
  <c r="E34" i="9" s="1"/>
  <c r="B34" i="9" s="1"/>
  <c r="G34" i="9"/>
  <c r="F34" i="9"/>
  <c r="H33" i="9"/>
  <c r="G33" i="9"/>
  <c r="F33" i="9"/>
  <c r="E33" i="9"/>
  <c r="B33" i="9" s="1"/>
  <c r="H32" i="9"/>
  <c r="E32" i="9" s="1"/>
  <c r="G32" i="9"/>
  <c r="F32" i="9"/>
  <c r="B32" i="9"/>
  <c r="H31" i="9"/>
  <c r="G31" i="9"/>
  <c r="F31" i="9"/>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67" i="8"/>
  <c r="D62" i="8"/>
  <c r="D57" i="8"/>
  <c r="D52" i="8"/>
  <c r="D51" i="8" s="1"/>
  <c r="C1628" i="1" s="1"/>
  <c r="H1628" i="1" s="1"/>
  <c r="D46" i="8"/>
  <c r="D37" i="8"/>
  <c r="D27" i="8"/>
  <c r="D18" i="8"/>
  <c r="D8" i="8"/>
  <c r="D6" i="8" s="1"/>
  <c r="C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7" i="6"/>
  <c r="F116" i="6"/>
  <c r="E115" i="6"/>
  <c r="D115" i="6"/>
  <c r="F115" i="6" s="1"/>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1256" i="1" s="1"/>
  <c r="H1256" i="1" s="1"/>
  <c r="D252" i="5"/>
  <c r="D251"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H1087" i="1" s="1"/>
  <c r="D82" i="5"/>
  <c r="F81" i="5"/>
  <c r="F80" i="5"/>
  <c r="F79" i="5"/>
  <c r="F78" i="5"/>
  <c r="F77" i="5"/>
  <c r="E76" i="5"/>
  <c r="D76" i="5"/>
  <c r="F76" i="5" s="1"/>
  <c r="F75" i="5"/>
  <c r="F74" i="5"/>
  <c r="F73" i="5"/>
  <c r="F72" i="5"/>
  <c r="E71" i="5"/>
  <c r="D71" i="5"/>
  <c r="D70" i="5" s="1"/>
  <c r="E70" i="5"/>
  <c r="F68" i="5"/>
  <c r="F67" i="5"/>
  <c r="F66" i="5"/>
  <c r="F65" i="5"/>
  <c r="F64" i="5"/>
  <c r="E63" i="5"/>
  <c r="D63" i="5"/>
  <c r="C1068" i="1" s="1"/>
  <c r="F62" i="5"/>
  <c r="F61" i="5"/>
  <c r="F60" i="5"/>
  <c r="F59" i="5"/>
  <c r="F58" i="5"/>
  <c r="F57" i="5"/>
  <c r="E56" i="5"/>
  <c r="D56" i="5"/>
  <c r="F56" i="5" s="1"/>
  <c r="F55" i="5"/>
  <c r="F54" i="5"/>
  <c r="F53" i="5"/>
  <c r="E52" i="5"/>
  <c r="D52" i="5"/>
  <c r="F52" i="5" s="1"/>
  <c r="F51" i="5"/>
  <c r="F50" i="5"/>
  <c r="F49" i="5"/>
  <c r="F48" i="5"/>
  <c r="F47" i="5"/>
  <c r="F46" i="5"/>
  <c r="E45" i="5"/>
  <c r="D45" i="5"/>
  <c r="C1050" i="1" s="1"/>
  <c r="F44" i="5"/>
  <c r="F43" i="5"/>
  <c r="F42" i="5"/>
  <c r="E41" i="5"/>
  <c r="D41" i="5"/>
  <c r="C1046" i="1" s="1"/>
  <c r="F40" i="5"/>
  <c r="F39" i="5"/>
  <c r="F38" i="5"/>
  <c r="F37" i="5"/>
  <c r="F36" i="5"/>
  <c r="E35" i="5"/>
  <c r="D1040" i="1" s="1"/>
  <c r="H1040" i="1" s="1"/>
  <c r="D35" i="5"/>
  <c r="C1040" i="1" s="1"/>
  <c r="F34" i="5"/>
  <c r="F33" i="5"/>
  <c r="F32" i="5"/>
  <c r="F31" i="5"/>
  <c r="F30" i="5"/>
  <c r="E29" i="5"/>
  <c r="D29" i="5"/>
  <c r="C1034" i="1" s="1"/>
  <c r="F28" i="5"/>
  <c r="F27" i="5"/>
  <c r="F26" i="5"/>
  <c r="F25" i="5"/>
  <c r="F24" i="5"/>
  <c r="F23" i="5"/>
  <c r="F22" i="5"/>
  <c r="F21" i="5"/>
  <c r="F20" i="5"/>
  <c r="E19" i="5"/>
  <c r="E12" i="5" s="1"/>
  <c r="D1017" i="1" s="1"/>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8"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E156" i="9" s="1"/>
  <c r="B156" i="9" s="1"/>
  <c r="D607" i="4"/>
  <c r="F607" i="4"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D545" i="4"/>
  <c r="F545" i="4" s="1"/>
  <c r="F544" i="4"/>
  <c r="F543" i="4"/>
  <c r="E542" i="4"/>
  <c r="D542" i="4"/>
  <c r="F542" i="4" s="1"/>
  <c r="F541" i="4"/>
  <c r="F540" i="4"/>
  <c r="F539" i="4"/>
  <c r="F538" i="4"/>
  <c r="E537" i="4"/>
  <c r="E536" i="4" s="1"/>
  <c r="E535" i="4" s="1"/>
  <c r="D537" i="4"/>
  <c r="F537" i="4" s="1"/>
  <c r="F536" i="4"/>
  <c r="F534" i="4"/>
  <c r="F533" i="4"/>
  <c r="E532" i="4"/>
  <c r="D532" i="4"/>
  <c r="F532" i="4" s="1"/>
  <c r="F531" i="4"/>
  <c r="F530" i="4"/>
  <c r="E529" i="4"/>
  <c r="D529" i="4"/>
  <c r="F529" i="4" s="1"/>
  <c r="F528" i="4"/>
  <c r="F527" i="4"/>
  <c r="E526" i="4"/>
  <c r="D526" i="4"/>
  <c r="D522" i="4" s="1"/>
  <c r="F522"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D648" i="4" s="1"/>
  <c r="E426" i="4"/>
  <c r="E647" i="4" s="1"/>
  <c r="D641" i="1"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H270" i="1" s="1"/>
  <c r="D274" i="4"/>
  <c r="D273" i="4" s="1"/>
  <c r="F272" i="4"/>
  <c r="F271" i="4"/>
  <c r="F270" i="4"/>
  <c r="E269" i="4"/>
  <c r="D269" i="4"/>
  <c r="F269" i="4" s="1"/>
  <c r="F268" i="4"/>
  <c r="F267" i="4"/>
  <c r="F266" i="4"/>
  <c r="F265" i="4"/>
  <c r="F264" i="4"/>
  <c r="E263" i="4"/>
  <c r="E262" i="4" s="1"/>
  <c r="D263" i="4"/>
  <c r="F263" i="4" s="1"/>
  <c r="F262" i="4"/>
  <c r="D262" i="4"/>
  <c r="F261" i="4"/>
  <c r="F260" i="4"/>
  <c r="F259" i="4"/>
  <c r="F258" i="4"/>
  <c r="E257" i="4"/>
  <c r="D257" i="4"/>
  <c r="F257" i="4" s="1"/>
  <c r="F256" i="4"/>
  <c r="F255" i="4"/>
  <c r="E254" i="4"/>
  <c r="D254" i="4"/>
  <c r="C250" i="1" s="1"/>
  <c r="F253" i="4"/>
  <c r="F252" i="4"/>
  <c r="F251" i="4"/>
  <c r="E250" i="4"/>
  <c r="D250" i="4"/>
  <c r="C246" i="1" s="1"/>
  <c r="F249" i="4"/>
  <c r="F248" i="4"/>
  <c r="F247" i="4"/>
  <c r="E246" i="4"/>
  <c r="D246" i="4"/>
  <c r="C242" i="1"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D16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E153" i="4" s="1"/>
  <c r="D149"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5" i="1" s="1"/>
  <c r="D129" i="4"/>
  <c r="F128" i="4"/>
  <c r="F127" i="4"/>
  <c r="E126" i="4"/>
  <c r="D126" i="4"/>
  <c r="D125" i="4" s="1"/>
  <c r="E125" i="4"/>
  <c r="D121" i="1" s="1"/>
  <c r="F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G27" i="3"/>
  <c r="B27" i="3"/>
  <c r="H25" i="3"/>
  <c r="G25" i="3"/>
  <c r="B25" i="3"/>
  <c r="G24" i="3"/>
  <c r="B24" i="3"/>
  <c r="G23" i="3"/>
  <c r="B23" i="3"/>
  <c r="G22" i="3"/>
  <c r="B22" i="3"/>
  <c r="G20" i="3"/>
  <c r="B20" i="3"/>
  <c r="G19" i="3"/>
  <c r="B19" i="3"/>
  <c r="G18" i="3"/>
  <c r="B18" i="3"/>
  <c r="G17" i="3"/>
  <c r="B17" i="3"/>
  <c r="H10" i="3" a="1"/>
  <c r="H10" i="3" s="1"/>
  <c r="L3" i="9" s="1"/>
  <c r="C1686" i="1"/>
  <c r="H1686" i="1" s="1"/>
  <c r="C1685" i="1"/>
  <c r="G1684" i="1"/>
  <c r="C1684" i="1"/>
  <c r="H1684" i="1" s="1"/>
  <c r="C1683" i="1"/>
  <c r="C1682" i="1"/>
  <c r="H1682" i="1" s="1"/>
  <c r="G1680" i="1"/>
  <c r="C1680" i="1"/>
  <c r="H1680" i="1" s="1"/>
  <c r="C1679" i="1"/>
  <c r="G1678" i="1"/>
  <c r="C1678" i="1"/>
  <c r="H1678" i="1" s="1"/>
  <c r="C1677" i="1"/>
  <c r="G1676" i="1"/>
  <c r="C1676" i="1"/>
  <c r="H1676" i="1" s="1"/>
  <c r="C1675" i="1"/>
  <c r="G1674" i="1"/>
  <c r="C1674" i="1"/>
  <c r="H1674" i="1" s="1"/>
  <c r="C1673" i="1"/>
  <c r="G1672" i="1"/>
  <c r="C1672" i="1"/>
  <c r="H1672" i="1" s="1"/>
  <c r="C1671" i="1"/>
  <c r="G1670" i="1"/>
  <c r="C1670" i="1"/>
  <c r="H1670" i="1" s="1"/>
  <c r="C1669" i="1"/>
  <c r="G1668" i="1"/>
  <c r="C1668" i="1"/>
  <c r="H1668" i="1" s="1"/>
  <c r="C1667" i="1"/>
  <c r="G1666" i="1"/>
  <c r="C1666" i="1"/>
  <c r="H1666" i="1" s="1"/>
  <c r="C1665" i="1"/>
  <c r="G1664" i="1"/>
  <c r="C1664" i="1"/>
  <c r="H1664" i="1" s="1"/>
  <c r="C1663" i="1"/>
  <c r="G1662" i="1"/>
  <c r="C1662" i="1"/>
  <c r="H1662" i="1" s="1"/>
  <c r="C1661" i="1"/>
  <c r="G1660" i="1"/>
  <c r="C1660" i="1"/>
  <c r="H1660" i="1" s="1"/>
  <c r="C1659" i="1"/>
  <c r="G1658" i="1"/>
  <c r="C1658" i="1"/>
  <c r="H1658" i="1" s="1"/>
  <c r="C1657" i="1"/>
  <c r="G1656" i="1"/>
  <c r="C1656" i="1"/>
  <c r="H1656" i="1" s="1"/>
  <c r="C1655" i="1"/>
  <c r="G1654" i="1"/>
  <c r="C1654" i="1"/>
  <c r="H1654" i="1" s="1"/>
  <c r="C1653" i="1"/>
  <c r="G1652" i="1"/>
  <c r="C1652" i="1"/>
  <c r="H1652" i="1" s="1"/>
  <c r="C1651" i="1"/>
  <c r="G1650" i="1"/>
  <c r="C1650" i="1"/>
  <c r="H1650" i="1" s="1"/>
  <c r="C1649" i="1"/>
  <c r="G1648" i="1"/>
  <c r="C1648" i="1"/>
  <c r="H1648" i="1" s="1"/>
  <c r="C1647" i="1"/>
  <c r="G1646" i="1"/>
  <c r="C1646" i="1"/>
  <c r="H1646" i="1" s="1"/>
  <c r="C1645" i="1"/>
  <c r="G1644" i="1"/>
  <c r="C1644" i="1"/>
  <c r="H1644" i="1" s="1"/>
  <c r="C1643" i="1"/>
  <c r="G1642" i="1"/>
  <c r="C1642" i="1"/>
  <c r="H1642" i="1" s="1"/>
  <c r="C1641" i="1"/>
  <c r="G1640" i="1"/>
  <c r="C1640" i="1"/>
  <c r="H1640" i="1" s="1"/>
  <c r="C1639" i="1"/>
  <c r="G1638" i="1"/>
  <c r="C1638" i="1"/>
  <c r="H1638" i="1" s="1"/>
  <c r="C1637" i="1"/>
  <c r="G1636" i="1"/>
  <c r="C1636" i="1"/>
  <c r="H1636" i="1" s="1"/>
  <c r="C1635" i="1"/>
  <c r="G1634" i="1"/>
  <c r="C1634" i="1"/>
  <c r="H1634" i="1" s="1"/>
  <c r="C1633" i="1"/>
  <c r="G1632" i="1"/>
  <c r="C1632" i="1"/>
  <c r="H1632" i="1" s="1"/>
  <c r="C1631" i="1"/>
  <c r="G1630" i="1"/>
  <c r="C1630" i="1"/>
  <c r="H1630" i="1" s="1"/>
  <c r="C1629" i="1"/>
  <c r="G1628" i="1"/>
  <c r="H1627" i="1"/>
  <c r="C1627" i="1"/>
  <c r="G1627" i="1" s="1"/>
  <c r="G1626" i="1"/>
  <c r="C1626" i="1"/>
  <c r="H1626" i="1" s="1"/>
  <c r="H1625" i="1"/>
  <c r="C1625" i="1"/>
  <c r="G1625" i="1" s="1"/>
  <c r="G1624" i="1"/>
  <c r="C1624" i="1"/>
  <c r="H1624" i="1" s="1"/>
  <c r="H1623" i="1"/>
  <c r="C1623" i="1"/>
  <c r="G1623" i="1" s="1"/>
  <c r="G1620" i="1"/>
  <c r="C1620" i="1"/>
  <c r="H1620" i="1" s="1"/>
  <c r="C1619" i="1"/>
  <c r="G1618" i="1"/>
  <c r="C1618" i="1"/>
  <c r="H1618" i="1" s="1"/>
  <c r="C1617" i="1"/>
  <c r="G1616" i="1"/>
  <c r="C1616" i="1"/>
  <c r="H1616" i="1" s="1"/>
  <c r="C1615" i="1"/>
  <c r="G1614" i="1"/>
  <c r="C1614" i="1"/>
  <c r="H1614" i="1" s="1"/>
  <c r="C1613" i="1"/>
  <c r="G1612" i="1"/>
  <c r="C1612" i="1"/>
  <c r="H1612" i="1" s="1"/>
  <c r="C1611" i="1"/>
  <c r="G1610" i="1"/>
  <c r="C1610" i="1"/>
  <c r="H1610" i="1" s="1"/>
  <c r="C1609" i="1"/>
  <c r="G1608" i="1"/>
  <c r="C1608" i="1"/>
  <c r="H1608" i="1" s="1"/>
  <c r="C1607" i="1"/>
  <c r="C1606" i="1"/>
  <c r="H1606" i="1" s="1"/>
  <c r="C1605" i="1"/>
  <c r="H1603" i="1"/>
  <c r="C1603" i="1"/>
  <c r="G1603" i="1" s="1"/>
  <c r="C1601" i="1"/>
  <c r="G1600" i="1"/>
  <c r="C1600" i="1"/>
  <c r="H1600" i="1" s="1"/>
  <c r="C1599" i="1"/>
  <c r="G1598" i="1"/>
  <c r="C1598" i="1"/>
  <c r="H1598" i="1" s="1"/>
  <c r="C1597" i="1"/>
  <c r="G1596" i="1"/>
  <c r="C1596" i="1"/>
  <c r="H1596" i="1" s="1"/>
  <c r="C1595" i="1"/>
  <c r="G1594" i="1"/>
  <c r="C1594" i="1"/>
  <c r="H1594" i="1" s="1"/>
  <c r="C1593" i="1"/>
  <c r="C1592" i="1"/>
  <c r="H1592" i="1" s="1"/>
  <c r="C1591" i="1"/>
  <c r="G1590" i="1"/>
  <c r="C1590" i="1"/>
  <c r="H1590" i="1" s="1"/>
  <c r="C1589" i="1"/>
  <c r="C1588" i="1"/>
  <c r="H1588" i="1" s="1"/>
  <c r="C1587" i="1"/>
  <c r="C1586" i="1"/>
  <c r="H1586" i="1" s="1"/>
  <c r="C1584" i="1"/>
  <c r="H1584" i="1" s="1"/>
  <c r="G1582" i="1"/>
  <c r="C1582" i="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J1576" i="1"/>
  <c r="D1576" i="1"/>
  <c r="H1576" i="1" s="1"/>
  <c r="C1576" i="1"/>
  <c r="D1575" i="1"/>
  <c r="C1575" i="1"/>
  <c r="J1574" i="1"/>
  <c r="D1574" i="1"/>
  <c r="H1574" i="1" s="1"/>
  <c r="C1574" i="1"/>
  <c r="D1573" i="1"/>
  <c r="C1573" i="1"/>
  <c r="H1572" i="1"/>
  <c r="D1572" i="1"/>
  <c r="C1572" i="1"/>
  <c r="G1572" i="1" s="1"/>
  <c r="D1571" i="1"/>
  <c r="H1571" i="1" s="1"/>
  <c r="C1571" i="1"/>
  <c r="D1570" i="1"/>
  <c r="C1570" i="1"/>
  <c r="J1569" i="1"/>
  <c r="D1569" i="1"/>
  <c r="H1569" i="1" s="1"/>
  <c r="C1569" i="1"/>
  <c r="D1568" i="1"/>
  <c r="C1568" i="1"/>
  <c r="J1567" i="1"/>
  <c r="D1567" i="1"/>
  <c r="H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J1562" i="1"/>
  <c r="D1562" i="1"/>
  <c r="H1562" i="1" s="1"/>
  <c r="C1562" i="1"/>
  <c r="D1561" i="1"/>
  <c r="C1561" i="1"/>
  <c r="J1560" i="1"/>
  <c r="D1560" i="1"/>
  <c r="H1560" i="1" s="1"/>
  <c r="C1560" i="1"/>
  <c r="D1559" i="1"/>
  <c r="C1559" i="1"/>
  <c r="J1558" i="1"/>
  <c r="D1558" i="1"/>
  <c r="H1558" i="1" s="1"/>
  <c r="C1558" i="1"/>
  <c r="D1557" i="1"/>
  <c r="C1557" i="1"/>
  <c r="H1556" i="1"/>
  <c r="D1556" i="1"/>
  <c r="C1556" i="1"/>
  <c r="G1556" i="1" s="1"/>
  <c r="D1555" i="1"/>
  <c r="H1555" i="1" s="1"/>
  <c r="C1555" i="1"/>
  <c r="D1554" i="1"/>
  <c r="C1554" i="1"/>
  <c r="J1553" i="1"/>
  <c r="D1553" i="1"/>
  <c r="H1553" i="1" s="1"/>
  <c r="C1553" i="1"/>
  <c r="D1552" i="1"/>
  <c r="C1552" i="1"/>
  <c r="J1551" i="1"/>
  <c r="D1551" i="1"/>
  <c r="H1551" i="1" s="1"/>
  <c r="C1551" i="1"/>
  <c r="D1550" i="1"/>
  <c r="C1550" i="1"/>
  <c r="J1549" i="1"/>
  <c r="D1549" i="1"/>
  <c r="H1549" i="1" s="1"/>
  <c r="C1549" i="1"/>
  <c r="D1548" i="1"/>
  <c r="C1548" i="1"/>
  <c r="J1547" i="1"/>
  <c r="D1547" i="1"/>
  <c r="C1547" i="1"/>
  <c r="H1547" i="1" s="1"/>
  <c r="D1546" i="1"/>
  <c r="C1546" i="1"/>
  <c r="D1545" i="1"/>
  <c r="C1545" i="1"/>
  <c r="D1544" i="1"/>
  <c r="C1544" i="1"/>
  <c r="D1543" i="1"/>
  <c r="C1543" i="1"/>
  <c r="D1542" i="1"/>
  <c r="C1542" i="1"/>
  <c r="D1541" i="1"/>
  <c r="C1541" i="1"/>
  <c r="D1540" i="1"/>
  <c r="C1540" i="1"/>
  <c r="D1539" i="1"/>
  <c r="C1539" i="1"/>
  <c r="D1538"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G1525" i="1"/>
  <c r="C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D1515" i="1"/>
  <c r="C1515" i="1"/>
  <c r="H1515" i="1" s="1"/>
  <c r="D1514" i="1"/>
  <c r="C1514" i="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G1485" i="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G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D1289" i="1"/>
  <c r="H1289" i="1" s="1"/>
  <c r="C1289" i="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D1281" i="1"/>
  <c r="H1281" i="1" s="1"/>
  <c r="C1281" i="1"/>
  <c r="D1280" i="1"/>
  <c r="H1280" i="1" s="1"/>
  <c r="C1280" i="1"/>
  <c r="H1279" i="1"/>
  <c r="D1279" i="1"/>
  <c r="C1279" i="1"/>
  <c r="G1279" i="1" s="1"/>
  <c r="D1278" i="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D1265" i="1"/>
  <c r="H1265" i="1" s="1"/>
  <c r="C1265" i="1"/>
  <c r="D1264" i="1"/>
  <c r="H1264" i="1" s="1"/>
  <c r="C1264" i="1"/>
  <c r="D1263" i="1"/>
  <c r="H1263" i="1" s="1"/>
  <c r="C1263" i="1"/>
  <c r="D1262" i="1"/>
  <c r="H1262" i="1" s="1"/>
  <c r="C1262" i="1"/>
  <c r="D1261" i="1"/>
  <c r="H1261" i="1" s="1"/>
  <c r="C1261" i="1"/>
  <c r="D1260" i="1"/>
  <c r="H1260" i="1" s="1"/>
  <c r="C1260" i="1"/>
  <c r="C1259" i="1"/>
  <c r="D1258" i="1"/>
  <c r="H1258" i="1" s="1"/>
  <c r="C1258" i="1"/>
  <c r="H1257" i="1"/>
  <c r="D1257" i="1"/>
  <c r="C1257" i="1"/>
  <c r="G1257" i="1" s="1"/>
  <c r="C1256" i="1"/>
  <c r="C1255" i="1"/>
  <c r="D1254" i="1"/>
  <c r="H1254" i="1" s="1"/>
  <c r="C1254" i="1"/>
  <c r="H1253" i="1"/>
  <c r="D1253" i="1"/>
  <c r="C1253" i="1"/>
  <c r="G1253" i="1" s="1"/>
  <c r="D1252" i="1"/>
  <c r="H1252" i="1" s="1"/>
  <c r="C1252"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D1185" i="1"/>
  <c r="H1185" i="1" s="1"/>
  <c r="C1185" i="1"/>
  <c r="D1184" i="1"/>
  <c r="H1184" i="1" s="1"/>
  <c r="C1184" i="1"/>
  <c r="D1183" i="1"/>
  <c r="H1183" i="1" s="1"/>
  <c r="C1183" i="1"/>
  <c r="D1182" i="1"/>
  <c r="H1182" i="1" s="1"/>
  <c r="C1182"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D1163" i="1"/>
  <c r="H1163" i="1" s="1"/>
  <c r="C1163" i="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D1155" i="1"/>
  <c r="H1155" i="1" s="1"/>
  <c r="C1155" i="1"/>
  <c r="D1154" i="1"/>
  <c r="H1154" i="1" s="1"/>
  <c r="C1154" i="1"/>
  <c r="H1153" i="1"/>
  <c r="D1153" i="1"/>
  <c r="C1153" i="1"/>
  <c r="G1153"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H1124"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D1093" i="1"/>
  <c r="H1092" i="1"/>
  <c r="D1092" i="1"/>
  <c r="C1092" i="1"/>
  <c r="G1092" i="1" s="1"/>
  <c r="D1091" i="1"/>
  <c r="H1091" i="1" s="1"/>
  <c r="C1091" i="1"/>
  <c r="H1090" i="1"/>
  <c r="D1090" i="1"/>
  <c r="C1090" i="1"/>
  <c r="G1090" i="1" s="1"/>
  <c r="D1089" i="1"/>
  <c r="H1089" i="1" s="1"/>
  <c r="C1089" i="1"/>
  <c r="H1088" i="1"/>
  <c r="D1088" i="1"/>
  <c r="C1088" i="1"/>
  <c r="G1088"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D1076" i="1"/>
  <c r="H1076" i="1" s="1"/>
  <c r="C1076" i="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D1050" i="1"/>
  <c r="H1050" i="1" s="1"/>
  <c r="H1049" i="1"/>
  <c r="D1049" i="1"/>
  <c r="C1049" i="1"/>
  <c r="G1049" i="1" s="1"/>
  <c r="D1048" i="1"/>
  <c r="H1048" i="1" s="1"/>
  <c r="C1048" i="1"/>
  <c r="H1047" i="1"/>
  <c r="D1047" i="1"/>
  <c r="C1047" i="1"/>
  <c r="G1047" i="1" s="1"/>
  <c r="D1046" i="1"/>
  <c r="H1046" i="1" s="1"/>
  <c r="D1045" i="1"/>
  <c r="H1045" i="1" s="1"/>
  <c r="C1045" i="1"/>
  <c r="H1044" i="1"/>
  <c r="D1044" i="1"/>
  <c r="C1044" i="1"/>
  <c r="G1044" i="1" s="1"/>
  <c r="D1043" i="1"/>
  <c r="H1043" i="1" s="1"/>
  <c r="C1043" i="1"/>
  <c r="H1042" i="1"/>
  <c r="D1042" i="1"/>
  <c r="C1042" i="1"/>
  <c r="G1042" i="1" s="1"/>
  <c r="D1041" i="1"/>
  <c r="H1041" i="1" s="1"/>
  <c r="C1041" i="1"/>
  <c r="H1039" i="1"/>
  <c r="D1039" i="1"/>
  <c r="C1039" i="1"/>
  <c r="G1039" i="1" s="1"/>
  <c r="D1038" i="1"/>
  <c r="H1038" i="1" s="1"/>
  <c r="C1038" i="1"/>
  <c r="H1037" i="1"/>
  <c r="D1037" i="1"/>
  <c r="C1037" i="1"/>
  <c r="G1037" i="1" s="1"/>
  <c r="D1036" i="1"/>
  <c r="H1036" i="1" s="1"/>
  <c r="C1036" i="1"/>
  <c r="H1035" i="1"/>
  <c r="D1035" i="1"/>
  <c r="C1035" i="1"/>
  <c r="G1035" i="1" s="1"/>
  <c r="D1034" i="1"/>
  <c r="H1034" i="1" s="1"/>
  <c r="D1033" i="1"/>
  <c r="H1033" i="1" s="1"/>
  <c r="C1033" i="1"/>
  <c r="H1032" i="1"/>
  <c r="D1032" i="1"/>
  <c r="C1032" i="1"/>
  <c r="G1032" i="1" s="1"/>
  <c r="D1031" i="1"/>
  <c r="H1031" i="1" s="1"/>
  <c r="C1031" i="1"/>
  <c r="D1030" i="1"/>
  <c r="H1030" i="1" s="1"/>
  <c r="C1030" i="1"/>
  <c r="D1029" i="1"/>
  <c r="H1029" i="1" s="1"/>
  <c r="C1029" i="1"/>
  <c r="H1028" i="1"/>
  <c r="D1028" i="1"/>
  <c r="C1028" i="1"/>
  <c r="G1028" i="1" s="1"/>
  <c r="D1027" i="1"/>
  <c r="H1027" i="1" s="1"/>
  <c r="C1027" i="1"/>
  <c r="D1026" i="1"/>
  <c r="H1026" i="1" s="1"/>
  <c r="C1026" i="1"/>
  <c r="D1025" i="1"/>
  <c r="H1025" i="1" s="1"/>
  <c r="C1025" i="1"/>
  <c r="D1023" i="1"/>
  <c r="H1023" i="1" s="1"/>
  <c r="C1023" i="1"/>
  <c r="D1022" i="1"/>
  <c r="H1022" i="1" s="1"/>
  <c r="C1022" i="1"/>
  <c r="H1021" i="1"/>
  <c r="D1021" i="1"/>
  <c r="C1021" i="1"/>
  <c r="G1021" i="1" s="1"/>
  <c r="D1020" i="1"/>
  <c r="H1020" i="1" s="1"/>
  <c r="C1020" i="1"/>
  <c r="H1019" i="1"/>
  <c r="D1019" i="1"/>
  <c r="C1019" i="1"/>
  <c r="G1019" i="1" s="1"/>
  <c r="D1018" i="1"/>
  <c r="D1016" i="1"/>
  <c r="H1016" i="1" s="1"/>
  <c r="C1016" i="1"/>
  <c r="H1015" i="1"/>
  <c r="D1015" i="1"/>
  <c r="C1015" i="1"/>
  <c r="G1015" i="1" s="1"/>
  <c r="D1014" i="1"/>
  <c r="H1014" i="1" s="1"/>
  <c r="C1014" i="1"/>
  <c r="D1013" i="1"/>
  <c r="H1013" i="1" s="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D725" i="1"/>
  <c r="H725" i="1" s="1"/>
  <c r="C725" i="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C649" i="1"/>
  <c r="D648" i="1"/>
  <c r="H648" i="1" s="1"/>
  <c r="C648" i="1"/>
  <c r="D647" i="1"/>
  <c r="H647" i="1" s="1"/>
  <c r="C647" i="1"/>
  <c r="D646" i="1"/>
  <c r="H646" i="1" s="1"/>
  <c r="C646" i="1"/>
  <c r="D645" i="1"/>
  <c r="H645" i="1" s="1"/>
  <c r="C645" i="1"/>
  <c r="C642" i="1"/>
  <c r="H636" i="1"/>
  <c r="D636" i="1"/>
  <c r="C636" i="1"/>
  <c r="G636" i="1" s="1"/>
  <c r="D635" i="1"/>
  <c r="H635" i="1" s="1"/>
  <c r="C635"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D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H530" i="1" s="1"/>
  <c r="C530" i="1"/>
  <c r="D529"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C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D425" i="1"/>
  <c r="D423" i="1"/>
  <c r="H423" i="1" s="1"/>
  <c r="C423" i="1"/>
  <c r="D422" i="1"/>
  <c r="H422" i="1" s="1"/>
  <c r="C422" i="1"/>
  <c r="C421" i="1"/>
  <c r="D416" i="1"/>
  <c r="H416" i="1" s="1"/>
  <c r="C416" i="1"/>
  <c r="D415" i="1"/>
  <c r="H415" i="1" s="1"/>
  <c r="C415" i="1"/>
  <c r="D414" i="1"/>
  <c r="H414" i="1" s="1"/>
  <c r="C414" i="1"/>
  <c r="H411" i="1"/>
  <c r="D411" i="1"/>
  <c r="C411" i="1"/>
  <c r="G411" i="1" s="1"/>
  <c r="D410" i="1"/>
  <c r="H410" i="1" s="1"/>
  <c r="C410" i="1"/>
  <c r="H409" i="1"/>
  <c r="D409" i="1"/>
  <c r="C409" i="1"/>
  <c r="G409" i="1" s="1"/>
  <c r="D408" i="1"/>
  <c r="H408" i="1" s="1"/>
  <c r="C408" i="1"/>
  <c r="H407" i="1"/>
  <c r="D407" i="1"/>
  <c r="C407" i="1"/>
  <c r="G407" i="1" s="1"/>
  <c r="D406" i="1"/>
  <c r="H406" i="1" s="1"/>
  <c r="C406" i="1"/>
  <c r="H405" i="1"/>
  <c r="D405" i="1"/>
  <c r="C405" i="1"/>
  <c r="G405" i="1" s="1"/>
  <c r="D404" i="1"/>
  <c r="H404" i="1" s="1"/>
  <c r="C404" i="1"/>
  <c r="H403" i="1"/>
  <c r="D403" i="1"/>
  <c r="C403" i="1"/>
  <c r="G403" i="1" s="1"/>
  <c r="D402" i="1"/>
  <c r="H402" i="1" s="1"/>
  <c r="C402" i="1"/>
  <c r="H401" i="1"/>
  <c r="D401" i="1"/>
  <c r="C401" i="1"/>
  <c r="G401" i="1" s="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H393" i="1"/>
  <c r="D393" i="1"/>
  <c r="C393" i="1"/>
  <c r="G393" i="1" s="1"/>
  <c r="D392" i="1"/>
  <c r="H392" i="1" s="1"/>
  <c r="C392" i="1"/>
  <c r="H391" i="1"/>
  <c r="D391" i="1"/>
  <c r="C391" i="1"/>
  <c r="G391" i="1" s="1"/>
  <c r="D390" i="1"/>
  <c r="H390" i="1" s="1"/>
  <c r="C390" i="1"/>
  <c r="H389" i="1"/>
  <c r="D389" i="1"/>
  <c r="C389" i="1"/>
  <c r="G389" i="1" s="1"/>
  <c r="D387" i="1"/>
  <c r="H387" i="1" s="1"/>
  <c r="C387" i="1"/>
  <c r="H386" i="1"/>
  <c r="D386" i="1"/>
  <c r="C386" i="1"/>
  <c r="G386" i="1" s="1"/>
  <c r="D385" i="1"/>
  <c r="H385" i="1" s="1"/>
  <c r="C385" i="1"/>
  <c r="D384" i="1"/>
  <c r="H384" i="1" s="1"/>
  <c r="C384" i="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D376" i="1"/>
  <c r="H376" i="1" s="1"/>
  <c r="C376" i="1"/>
  <c r="D375" i="1"/>
  <c r="H375" i="1" s="1"/>
  <c r="C375" i="1"/>
  <c r="C374" i="1"/>
  <c r="D373" i="1"/>
  <c r="H373" i="1" s="1"/>
  <c r="C373" i="1"/>
  <c r="H372" i="1"/>
  <c r="D372" i="1"/>
  <c r="C372" i="1"/>
  <c r="G372" i="1" s="1"/>
  <c r="D371" i="1"/>
  <c r="H371" i="1" s="1"/>
  <c r="C371" i="1"/>
  <c r="H370" i="1"/>
  <c r="D370" i="1"/>
  <c r="C370" i="1"/>
  <c r="G370" i="1" s="1"/>
  <c r="D369" i="1"/>
  <c r="H369" i="1" s="1"/>
  <c r="C369" i="1"/>
  <c r="H367" i="1"/>
  <c r="D367" i="1"/>
  <c r="C367" i="1"/>
  <c r="G367" i="1" s="1"/>
  <c r="D366" i="1"/>
  <c r="H366" i="1" s="1"/>
  <c r="C366" i="1"/>
  <c r="H365" i="1"/>
  <c r="D365" i="1"/>
  <c r="C365" i="1"/>
  <c r="G365" i="1" s="1"/>
  <c r="D364" i="1"/>
  <c r="H364" i="1" s="1"/>
  <c r="C364" i="1"/>
  <c r="H363" i="1"/>
  <c r="D363" i="1"/>
  <c r="C363" i="1"/>
  <c r="G363" i="1" s="1"/>
  <c r="D362" i="1"/>
  <c r="H362" i="1" s="1"/>
  <c r="C362" i="1"/>
  <c r="H361" i="1"/>
  <c r="D361" i="1"/>
  <c r="C361" i="1"/>
  <c r="G361" i="1" s="1"/>
  <c r="D360" i="1"/>
  <c r="H360" i="1" s="1"/>
  <c r="C360" i="1"/>
  <c r="H359" i="1"/>
  <c r="D359" i="1"/>
  <c r="C359" i="1"/>
  <c r="G359" i="1" s="1"/>
  <c r="D358" i="1"/>
  <c r="H358" i="1" s="1"/>
  <c r="C358" i="1"/>
  <c r="H357" i="1"/>
  <c r="D357" i="1"/>
  <c r="C357" i="1"/>
  <c r="G357" i="1" s="1"/>
  <c r="C356"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D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C304" i="1"/>
  <c r="D302" i="1"/>
  <c r="H302" i="1" s="1"/>
  <c r="C302" i="1"/>
  <c r="D301" i="1"/>
  <c r="H301" i="1" s="1"/>
  <c r="C301" i="1"/>
  <c r="D300" i="1"/>
  <c r="H300" i="1" s="1"/>
  <c r="C300" i="1"/>
  <c r="H299" i="1"/>
  <c r="D299" i="1"/>
  <c r="C299" i="1"/>
  <c r="G299" i="1" s="1"/>
  <c r="D298" i="1"/>
  <c r="H298" i="1" s="1"/>
  <c r="C298" i="1"/>
  <c r="H294" i="1"/>
  <c r="D294" i="1"/>
  <c r="C294" i="1"/>
  <c r="G294" i="1" s="1"/>
  <c r="D293" i="1"/>
  <c r="H293" i="1" s="1"/>
  <c r="C293" i="1"/>
  <c r="H292" i="1"/>
  <c r="D292" i="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D272" i="1"/>
  <c r="H272" i="1" s="1"/>
  <c r="C272" i="1"/>
  <c r="D271" i="1"/>
  <c r="H271" i="1" s="1"/>
  <c r="C271" i="1"/>
  <c r="C270" i="1"/>
  <c r="C269" i="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9" i="1"/>
  <c r="H259" i="1" s="1"/>
  <c r="C259" i="1"/>
  <c r="H258" i="1"/>
  <c r="D258" i="1"/>
  <c r="C258" i="1"/>
  <c r="G258" i="1" s="1"/>
  <c r="D257" i="1"/>
  <c r="H257" i="1" s="1"/>
  <c r="C257" i="1"/>
  <c r="H256" i="1"/>
  <c r="D256" i="1"/>
  <c r="C256" i="1"/>
  <c r="G256" i="1" s="1"/>
  <c r="D255" i="1"/>
  <c r="H255" i="1" s="1"/>
  <c r="C255" i="1"/>
  <c r="H254" i="1"/>
  <c r="D254" i="1"/>
  <c r="C254" i="1"/>
  <c r="G254" i="1" s="1"/>
  <c r="D253" i="1"/>
  <c r="H253" i="1" s="1"/>
  <c r="C253" i="1"/>
  <c r="H252" i="1"/>
  <c r="D252" i="1"/>
  <c r="C252" i="1"/>
  <c r="G252" i="1" s="1"/>
  <c r="D251" i="1"/>
  <c r="H251" i="1" s="1"/>
  <c r="C251" i="1"/>
  <c r="H250" i="1"/>
  <c r="D250" i="1"/>
  <c r="H249" i="1"/>
  <c r="D249" i="1"/>
  <c r="C249" i="1"/>
  <c r="G249" i="1" s="1"/>
  <c r="D248" i="1"/>
  <c r="H248" i="1" s="1"/>
  <c r="C248" i="1"/>
  <c r="H247" i="1"/>
  <c r="D247" i="1"/>
  <c r="C247" i="1"/>
  <c r="G247" i="1" s="1"/>
  <c r="D246" i="1"/>
  <c r="H246" i="1" s="1"/>
  <c r="D245" i="1"/>
  <c r="H245" i="1" s="1"/>
  <c r="C245" i="1"/>
  <c r="H244" i="1"/>
  <c r="D244" i="1"/>
  <c r="C244" i="1"/>
  <c r="G244" i="1" s="1"/>
  <c r="D243" i="1"/>
  <c r="H243" i="1" s="1"/>
  <c r="C243" i="1"/>
  <c r="H242" i="1"/>
  <c r="D242" i="1"/>
  <c r="H241" i="1"/>
  <c r="D241" i="1"/>
  <c r="C241" i="1"/>
  <c r="G241" i="1" s="1"/>
  <c r="D240" i="1"/>
  <c r="H240" i="1" s="1"/>
  <c r="C240" i="1"/>
  <c r="H239" i="1"/>
  <c r="D239" i="1"/>
  <c r="C239" i="1"/>
  <c r="G239" i="1" s="1"/>
  <c r="D238" i="1"/>
  <c r="D237" i="1"/>
  <c r="H237" i="1" s="1"/>
  <c r="C237" i="1"/>
  <c r="H236" i="1"/>
  <c r="D236" i="1"/>
  <c r="C236" i="1"/>
  <c r="G236" i="1" s="1"/>
  <c r="D235" i="1"/>
  <c r="H235" i="1" s="1"/>
  <c r="C235" i="1"/>
  <c r="H234"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D217" i="1"/>
  <c r="D216" i="1"/>
  <c r="H216" i="1" s="1"/>
  <c r="C216" i="1"/>
  <c r="H215" i="1"/>
  <c r="D215" i="1"/>
  <c r="C215" i="1"/>
  <c r="G215" i="1" s="1"/>
  <c r="D214" i="1"/>
  <c r="H214" i="1" s="1"/>
  <c r="C214" i="1"/>
  <c r="D213" i="1"/>
  <c r="H213" i="1" s="1"/>
  <c r="C213" i="1"/>
  <c r="D212" i="1"/>
  <c r="H212" i="1" s="1"/>
  <c r="C212" i="1"/>
  <c r="D211" i="1"/>
  <c r="C211" i="1"/>
  <c r="G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D197" i="1"/>
  <c r="C197" i="1"/>
  <c r="D196" i="1"/>
  <c r="C196" i="1"/>
  <c r="H196" i="1" s="1"/>
  <c r="D195" i="1"/>
  <c r="C195" i="1"/>
  <c r="H195" i="1" s="1"/>
  <c r="D194" i="1"/>
  <c r="C194" i="1"/>
  <c r="H194" i="1" s="1"/>
  <c r="D193" i="1"/>
  <c r="C193" i="1"/>
  <c r="H193" i="1" s="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D179" i="1"/>
  <c r="C179" i="1"/>
  <c r="D178" i="1"/>
  <c r="C178" i="1"/>
  <c r="D177" i="1"/>
  <c r="C177" i="1"/>
  <c r="D176" i="1"/>
  <c r="C176" i="1"/>
  <c r="D175" i="1"/>
  <c r="C175" i="1"/>
  <c r="H175" i="1" s="1"/>
  <c r="C174" i="1"/>
  <c r="D173" i="1"/>
  <c r="C173" i="1"/>
  <c r="H173" i="1" s="1"/>
  <c r="D172" i="1"/>
  <c r="C172" i="1"/>
  <c r="H172" i="1" s="1"/>
  <c r="D171" i="1"/>
  <c r="C171" i="1"/>
  <c r="H171" i="1" s="1"/>
  <c r="D170" i="1"/>
  <c r="C170" i="1"/>
  <c r="D169" i="1"/>
  <c r="C169" i="1"/>
  <c r="H169" i="1" s="1"/>
  <c r="D168" i="1"/>
  <c r="C168" i="1"/>
  <c r="H168" i="1" s="1"/>
  <c r="D167" i="1"/>
  <c r="C167" i="1"/>
  <c r="H167" i="1" s="1"/>
  <c r="D166" i="1"/>
  <c r="C166" i="1"/>
  <c r="D165" i="1"/>
  <c r="C165" i="1"/>
  <c r="H165" i="1" s="1"/>
  <c r="D164" i="1"/>
  <c r="C164" i="1"/>
  <c r="H164" i="1" s="1"/>
  <c r="D163" i="1"/>
  <c r="C163" i="1"/>
  <c r="D162" i="1"/>
  <c r="C162" i="1"/>
  <c r="D161" i="1"/>
  <c r="C161" i="1"/>
  <c r="C160" i="1"/>
  <c r="D159" i="1"/>
  <c r="C159" i="1"/>
  <c r="H159" i="1" s="1"/>
  <c r="D158" i="1"/>
  <c r="C158" i="1"/>
  <c r="H158" i="1" s="1"/>
  <c r="D157" i="1"/>
  <c r="C157" i="1"/>
  <c r="H157" i="1" s="1"/>
  <c r="C156" i="1"/>
  <c r="D155" i="1"/>
  <c r="C155" i="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D131" i="1"/>
  <c r="C131" i="1"/>
  <c r="D130" i="1"/>
  <c r="C130" i="1"/>
  <c r="D129" i="1"/>
  <c r="C129" i="1"/>
  <c r="H129" i="1" s="1"/>
  <c r="D128" i="1"/>
  <c r="C128" i="1"/>
  <c r="H128" i="1" s="1"/>
  <c r="D127" i="1"/>
  <c r="C127" i="1"/>
  <c r="D126" i="1"/>
  <c r="C126" i="1"/>
  <c r="C125" i="1"/>
  <c r="D124" i="1"/>
  <c r="C124" i="1"/>
  <c r="D123" i="1"/>
  <c r="C123" i="1"/>
  <c r="H123" i="1" s="1"/>
  <c r="D122"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20" i="9" l="1"/>
  <c r="B320" i="9" s="1"/>
  <c r="E324" i="9"/>
  <c r="B324" i="9" s="1"/>
  <c r="E326" i="9"/>
  <c r="B326" i="9" s="1"/>
  <c r="E329" i="9"/>
  <c r="B329" i="9" s="1"/>
  <c r="H737" i="1"/>
  <c r="H1538" i="1"/>
  <c r="H1539" i="1"/>
  <c r="H1540" i="1"/>
  <c r="G346" i="9"/>
  <c r="E346" i="9" s="1"/>
  <c r="H1514" i="1"/>
  <c r="H1516" i="1"/>
  <c r="F118" i="6"/>
  <c r="E37" i="9"/>
  <c r="B37" i="9" s="1"/>
  <c r="E307" i="9"/>
  <c r="B307" i="9" s="1"/>
  <c r="G645" i="1"/>
  <c r="F428" i="4"/>
  <c r="G415" i="1"/>
  <c r="G1263" i="1"/>
  <c r="E255" i="5"/>
  <c r="E251" i="5" s="1"/>
  <c r="I25" i="3" s="1"/>
  <c r="G1289" i="1"/>
  <c r="G1281" i="1"/>
  <c r="G1265" i="1"/>
  <c r="F260" i="5"/>
  <c r="H1251" i="1"/>
  <c r="D1259" i="1"/>
  <c r="H1259" i="1" s="1"/>
  <c r="G1261" i="1"/>
  <c r="D1255" i="1"/>
  <c r="G1255" i="1" s="1"/>
  <c r="G1185" i="1"/>
  <c r="F181" i="5"/>
  <c r="G1183" i="1"/>
  <c r="G1163" i="1"/>
  <c r="G1155" i="1"/>
  <c r="G1076" i="1"/>
  <c r="G1030" i="1"/>
  <c r="D1024" i="1"/>
  <c r="H1024" i="1" s="1"/>
  <c r="G1026" i="1"/>
  <c r="G1023" i="1"/>
  <c r="G1013" i="1"/>
  <c r="H1255" i="1"/>
  <c r="H1278" i="1"/>
  <c r="E31" i="9"/>
  <c r="B31" i="9" s="1"/>
  <c r="E312" i="9"/>
  <c r="B312" i="9" s="1"/>
  <c r="E311" i="9"/>
  <c r="B311" i="9" s="1"/>
  <c r="E322" i="9"/>
  <c r="B322" i="9" s="1"/>
  <c r="G1682" i="1"/>
  <c r="G1686" i="1"/>
  <c r="C1681" i="1"/>
  <c r="H1681" i="1" s="1"/>
  <c r="G1606" i="1"/>
  <c r="G1584" i="1"/>
  <c r="G1592" i="1"/>
  <c r="G1588" i="1"/>
  <c r="C1585" i="1"/>
  <c r="H1585" i="1" s="1"/>
  <c r="G1586" i="1"/>
  <c r="E36" i="9"/>
  <c r="B36" i="9" s="1"/>
  <c r="E327" i="9"/>
  <c r="B327" i="9" s="1"/>
  <c r="F244" i="9"/>
  <c r="B244" i="9" s="1"/>
  <c r="F238" i="9"/>
  <c r="G725" i="1"/>
  <c r="G677" i="1"/>
  <c r="G647" i="1"/>
  <c r="G649" i="1"/>
  <c r="F656" i="4"/>
  <c r="G384" i="1"/>
  <c r="G376" i="1"/>
  <c r="F379" i="4"/>
  <c r="G374" i="1"/>
  <c r="G423" i="1"/>
  <c r="G301" i="1"/>
  <c r="D421" i="1"/>
  <c r="H421" i="1" s="1"/>
  <c r="G270" i="1"/>
  <c r="G272" i="1"/>
  <c r="F273" i="4"/>
  <c r="E273" i="4"/>
  <c r="D269" i="1" s="1"/>
  <c r="H269" i="1" s="1"/>
  <c r="H198" i="1"/>
  <c r="G213" i="1"/>
  <c r="H197" i="1"/>
  <c r="B242" i="9"/>
  <c r="H190" i="1"/>
  <c r="H192" i="1"/>
  <c r="F242" i="9"/>
  <c r="B240" i="9"/>
  <c r="F240" i="9"/>
  <c r="H180" i="1"/>
  <c r="B238" i="9"/>
  <c r="H179" i="1"/>
  <c r="H178" i="1"/>
  <c r="H177" i="1"/>
  <c r="H176" i="1"/>
  <c r="H174" i="1"/>
  <c r="E164" i="4"/>
  <c r="E152" i="4" s="1"/>
  <c r="F178" i="4"/>
  <c r="H166" i="1"/>
  <c r="H170" i="1"/>
  <c r="F170" i="4"/>
  <c r="H163" i="1"/>
  <c r="H161" i="1"/>
  <c r="H162" i="1"/>
  <c r="H156" i="1"/>
  <c r="D156" i="1"/>
  <c r="F160" i="4"/>
  <c r="H155" i="1"/>
  <c r="H149" i="1"/>
  <c r="H150" i="1"/>
  <c r="H151" i="1"/>
  <c r="H133" i="1"/>
  <c r="H130" i="1"/>
  <c r="H131" i="1"/>
  <c r="H132" i="1"/>
  <c r="F135" i="4"/>
  <c r="H127" i="1"/>
  <c r="F129" i="4"/>
  <c r="H125" i="1"/>
  <c r="H126" i="1"/>
  <c r="H121" i="1"/>
  <c r="H122" i="1"/>
  <c r="H124" i="1"/>
  <c r="H102" i="1"/>
  <c r="H108" i="1"/>
  <c r="F112" i="4"/>
  <c r="F236" i="9"/>
  <c r="B236" i="9" s="1"/>
  <c r="H79" i="1"/>
  <c r="F83" i="4"/>
  <c r="F68" i="4"/>
  <c r="H64" i="1"/>
  <c r="H65" i="1"/>
  <c r="B296" i="9"/>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H211" i="1"/>
  <c r="G1301" i="1"/>
  <c r="G1309" i="1"/>
  <c r="G1317" i="1"/>
  <c r="G1325" i="1"/>
  <c r="G1333" i="1"/>
  <c r="G1341" i="1"/>
  <c r="G1349" i="1"/>
  <c r="G1357" i="1"/>
  <c r="G1365" i="1"/>
  <c r="G1373" i="1"/>
  <c r="G1381" i="1"/>
  <c r="G1389" i="1"/>
  <c r="G1397" i="1"/>
  <c r="G1404" i="1"/>
  <c r="G1413" i="1"/>
  <c r="G1421" i="1"/>
  <c r="G1429" i="1"/>
  <c r="G1436" i="1"/>
  <c r="G1445" i="1"/>
  <c r="G1453" i="1"/>
  <c r="G1461" i="1"/>
  <c r="G1469" i="1"/>
  <c r="G1472" i="1"/>
  <c r="G1480" i="1"/>
  <c r="G1489" i="1"/>
  <c r="G1497" i="1"/>
  <c r="G1508" i="1"/>
  <c r="G1518" i="1"/>
  <c r="G1527" i="1"/>
  <c r="G1535" i="1"/>
  <c r="H1550" i="1"/>
  <c r="J1550" i="1"/>
  <c r="H1554" i="1"/>
  <c r="J1554" i="1"/>
  <c r="H1559" i="1"/>
  <c r="J1559" i="1"/>
  <c r="H1568" i="1"/>
  <c r="J1568" i="1"/>
  <c r="H1573" i="1"/>
  <c r="J1573" i="1"/>
  <c r="G1585" i="1"/>
  <c r="G1589" i="1"/>
  <c r="H1589" i="1"/>
  <c r="G1593" i="1"/>
  <c r="H1593" i="1"/>
  <c r="G1597" i="1"/>
  <c r="H1597" i="1"/>
  <c r="G1601" i="1"/>
  <c r="H1601" i="1"/>
  <c r="G212" i="1"/>
  <c r="G214" i="1"/>
  <c r="G216" i="1"/>
  <c r="G220" i="1"/>
  <c r="G222" i="1"/>
  <c r="G224" i="1"/>
  <c r="G227" i="1"/>
  <c r="G229" i="1"/>
  <c r="G231" i="1"/>
  <c r="G233" i="1"/>
  <c r="G235" i="1"/>
  <c r="G237" i="1"/>
  <c r="G240" i="1"/>
  <c r="G243" i="1"/>
  <c r="G245" i="1"/>
  <c r="G248" i="1"/>
  <c r="G251" i="1"/>
  <c r="G253" i="1"/>
  <c r="G255" i="1"/>
  <c r="G257" i="1"/>
  <c r="G259" i="1"/>
  <c r="G261" i="1"/>
  <c r="G263" i="1"/>
  <c r="G265" i="1"/>
  <c r="G267" i="1"/>
  <c r="G269" i="1"/>
  <c r="G271" i="1"/>
  <c r="G273" i="1"/>
  <c r="G275" i="1"/>
  <c r="G277" i="1"/>
  <c r="G279" i="1"/>
  <c r="G281" i="1"/>
  <c r="G283" i="1"/>
  <c r="G285" i="1"/>
  <c r="G287" i="1"/>
  <c r="G289" i="1"/>
  <c r="G291" i="1"/>
  <c r="G293" i="1"/>
  <c r="G298" i="1"/>
  <c r="G300" i="1"/>
  <c r="G302" i="1"/>
  <c r="G305" i="1"/>
  <c r="G307" i="1"/>
  <c r="G309" i="1"/>
  <c r="G311" i="1"/>
  <c r="G313" i="1"/>
  <c r="G315" i="1"/>
  <c r="G318" i="1"/>
  <c r="G320" i="1"/>
  <c r="G322" i="1"/>
  <c r="G324" i="1"/>
  <c r="G326" i="1"/>
  <c r="G328" i="1"/>
  <c r="G330" i="1"/>
  <c r="G332" i="1"/>
  <c r="G334" i="1"/>
  <c r="G337" i="1"/>
  <c r="G339" i="1"/>
  <c r="G341" i="1"/>
  <c r="G343" i="1"/>
  <c r="G345" i="1"/>
  <c r="G347" i="1"/>
  <c r="G349" i="1"/>
  <c r="G351" i="1"/>
  <c r="G353" i="1"/>
  <c r="G358" i="1"/>
  <c r="G360" i="1"/>
  <c r="G362" i="1"/>
  <c r="G364" i="1"/>
  <c r="G366" i="1"/>
  <c r="G369" i="1"/>
  <c r="G371" i="1"/>
  <c r="G373" i="1"/>
  <c r="G375" i="1"/>
  <c r="G377" i="1"/>
  <c r="G379" i="1"/>
  <c r="G381" i="1"/>
  <c r="G383" i="1"/>
  <c r="G385" i="1"/>
  <c r="G387"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0" i="1"/>
  <c r="G532" i="1"/>
  <c r="G534" i="1"/>
  <c r="G536" i="1"/>
  <c r="G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20" i="1"/>
  <c r="G1022" i="1"/>
  <c r="G1025" i="1"/>
  <c r="G1027" i="1"/>
  <c r="G1029" i="1"/>
  <c r="G1031" i="1"/>
  <c r="G1033" i="1"/>
  <c r="G1036" i="1"/>
  <c r="G1038" i="1"/>
  <c r="G1041" i="1"/>
  <c r="G1043" i="1"/>
  <c r="G1045" i="1"/>
  <c r="G1048" i="1"/>
  <c r="G1051" i="1"/>
  <c r="G1053" i="1"/>
  <c r="G1055" i="1"/>
  <c r="G1057" i="1"/>
  <c r="G1059" i="1"/>
  <c r="G1061" i="1"/>
  <c r="G1305" i="1"/>
  <c r="G1313" i="1"/>
  <c r="G1321" i="1"/>
  <c r="G1329" i="1"/>
  <c r="G1337" i="1"/>
  <c r="G1345" i="1"/>
  <c r="G1353" i="1"/>
  <c r="G1361" i="1"/>
  <c r="G1369" i="1"/>
  <c r="G1377" i="1"/>
  <c r="G1385" i="1"/>
  <c r="G1393" i="1"/>
  <c r="G1408" i="1"/>
  <c r="G1417" i="1"/>
  <c r="G1425" i="1"/>
  <c r="G1432" i="1"/>
  <c r="G1441" i="1"/>
  <c r="G1449" i="1"/>
  <c r="G1457" i="1"/>
  <c r="G1465" i="1"/>
  <c r="G1476" i="1"/>
  <c r="G1484" i="1"/>
  <c r="G1493" i="1"/>
  <c r="G1501" i="1"/>
  <c r="G1504" i="1"/>
  <c r="G1514" i="1"/>
  <c r="G1522" i="1"/>
  <c r="G1531" i="1"/>
  <c r="G1538" i="1"/>
  <c r="H1548" i="1"/>
  <c r="J1548" i="1"/>
  <c r="H1552" i="1"/>
  <c r="J1552" i="1"/>
  <c r="H1557" i="1"/>
  <c r="J1557" i="1"/>
  <c r="H1561" i="1"/>
  <c r="J1561"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F194" i="4"/>
  <c r="D221" i="4"/>
  <c r="C218" i="1"/>
  <c r="F222" i="4"/>
  <c r="D373" i="4"/>
  <c r="C388" i="1"/>
  <c r="F393" i="4"/>
  <c r="G1063" i="1"/>
  <c r="G1065" i="1"/>
  <c r="G1067"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2" i="1"/>
  <c r="G1406" i="1"/>
  <c r="G1411" i="1"/>
  <c r="G1415" i="1"/>
  <c r="G1419" i="1"/>
  <c r="G1423" i="1"/>
  <c r="G1427" i="1"/>
  <c r="G1434" i="1"/>
  <c r="G1438" i="1"/>
  <c r="G1443" i="1"/>
  <c r="G1447" i="1"/>
  <c r="G1451" i="1"/>
  <c r="G1455" i="1"/>
  <c r="G1459" i="1"/>
  <c r="G1463" i="1"/>
  <c r="G1467" i="1"/>
  <c r="H1471" i="1"/>
  <c r="G1471" i="1"/>
  <c r="G1474" i="1"/>
  <c r="G1478" i="1"/>
  <c r="G1482" i="1"/>
  <c r="G1487" i="1"/>
  <c r="G1491" i="1"/>
  <c r="G1495" i="1"/>
  <c r="G1499" i="1"/>
  <c r="H1503" i="1"/>
  <c r="G1503" i="1"/>
  <c r="G1506" i="1"/>
  <c r="G1512" i="1"/>
  <c r="G1516" i="1"/>
  <c r="G1520" i="1"/>
  <c r="G1524" i="1"/>
  <c r="G1529" i="1"/>
  <c r="G1533" i="1"/>
  <c r="G1540" i="1"/>
  <c r="H1570" i="1"/>
  <c r="J1570" i="1"/>
  <c r="H1575" i="1"/>
  <c r="J1575" i="1"/>
  <c r="G1605" i="1"/>
  <c r="H1605" i="1"/>
  <c r="G1609" i="1"/>
  <c r="H1609" i="1"/>
  <c r="G1613" i="1"/>
  <c r="H1613" i="1"/>
  <c r="G1617" i="1"/>
  <c r="H1617" i="1"/>
  <c r="F44" i="4"/>
  <c r="D230" i="4"/>
  <c r="C238" i="1"/>
  <c r="F242" i="4"/>
  <c r="G242" i="1"/>
  <c r="F246" i="4"/>
  <c r="G246" i="1"/>
  <c r="F250" i="4"/>
  <c r="G250" i="1"/>
  <c r="F254" i="4"/>
  <c r="D321" i="4"/>
  <c r="C336" i="1"/>
  <c r="F341" i="4"/>
  <c r="D12" i="5"/>
  <c r="C1018" i="1"/>
  <c r="F13" i="5"/>
  <c r="G1024" i="1"/>
  <c r="F19" i="5"/>
  <c r="G1034" i="1"/>
  <c r="F29" i="5"/>
  <c r="G1040" i="1"/>
  <c r="F35" i="5"/>
  <c r="G1046" i="1"/>
  <c r="F41" i="5"/>
  <c r="G1050" i="1"/>
  <c r="F45" i="5"/>
  <c r="G1068" i="1"/>
  <c r="F63" i="5"/>
  <c r="H316" i="9"/>
  <c r="H315" i="9"/>
  <c r="E315" i="9" s="1"/>
  <c r="B315" i="9" s="1"/>
  <c r="E147" i="5"/>
  <c r="E114" i="6"/>
  <c r="D1511" i="1"/>
  <c r="G1511" i="1" s="1"/>
  <c r="H1298"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G1410" i="1"/>
  <c r="G1412" i="1"/>
  <c r="G1414" i="1"/>
  <c r="G1416" i="1"/>
  <c r="G1418" i="1"/>
  <c r="G1420" i="1"/>
  <c r="G1422" i="1"/>
  <c r="G1424" i="1"/>
  <c r="G1426" i="1"/>
  <c r="G1428" i="1"/>
  <c r="G1430" i="1"/>
  <c r="G1433" i="1"/>
  <c r="G1435" i="1"/>
  <c r="G1437" i="1"/>
  <c r="G1440" i="1"/>
  <c r="G1442" i="1"/>
  <c r="G1444" i="1"/>
  <c r="G1446" i="1"/>
  <c r="G1448" i="1"/>
  <c r="G1450" i="1"/>
  <c r="G1452" i="1"/>
  <c r="G1454" i="1"/>
  <c r="G1456" i="1"/>
  <c r="G1458" i="1"/>
  <c r="G1460" i="1"/>
  <c r="G1462" i="1"/>
  <c r="G1464" i="1"/>
  <c r="G1466" i="1"/>
  <c r="G1468" i="1"/>
  <c r="G1470" i="1"/>
  <c r="G1473" i="1"/>
  <c r="G1475" i="1"/>
  <c r="G1477" i="1"/>
  <c r="G1479" i="1"/>
  <c r="G1481" i="1"/>
  <c r="G1483" i="1"/>
  <c r="H1485" i="1"/>
  <c r="G1486" i="1"/>
  <c r="G1488" i="1"/>
  <c r="G1490" i="1"/>
  <c r="G1492" i="1"/>
  <c r="G1494" i="1"/>
  <c r="G1496" i="1"/>
  <c r="G1498" i="1"/>
  <c r="G1500" i="1"/>
  <c r="G1502" i="1"/>
  <c r="G1505" i="1"/>
  <c r="G1507" i="1"/>
  <c r="G1509" i="1"/>
  <c r="G1513" i="1"/>
  <c r="G1515" i="1"/>
  <c r="G1517" i="1"/>
  <c r="G1519" i="1"/>
  <c r="G1521" i="1"/>
  <c r="G1523" i="1"/>
  <c r="H1525" i="1"/>
  <c r="G1526" i="1"/>
  <c r="G1528" i="1"/>
  <c r="G1530" i="1"/>
  <c r="G1532" i="1"/>
  <c r="G1534" i="1"/>
  <c r="G1536" i="1"/>
  <c r="G1539" i="1"/>
  <c r="J1541" i="1"/>
  <c r="H1541" i="1"/>
  <c r="G1541" i="1"/>
  <c r="J1542" i="1"/>
  <c r="H1542" i="1"/>
  <c r="G1542" i="1"/>
  <c r="I1542" i="1" s="1"/>
  <c r="J1543" i="1"/>
  <c r="H1543" i="1"/>
  <c r="G1543" i="1"/>
  <c r="J1544" i="1"/>
  <c r="H1544" i="1"/>
  <c r="G1544" i="1"/>
  <c r="I1544" i="1" s="1"/>
  <c r="J1545" i="1"/>
  <c r="H1545" i="1"/>
  <c r="G1545" i="1"/>
  <c r="J1546" i="1"/>
  <c r="H1546" i="1"/>
  <c r="G1546" i="1"/>
  <c r="I1546" i="1" s="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83" i="1"/>
  <c r="H1583" i="1"/>
  <c r="G1587" i="1"/>
  <c r="H1587" i="1"/>
  <c r="G1591" i="1"/>
  <c r="H1591" i="1"/>
  <c r="G1595" i="1"/>
  <c r="H1595" i="1"/>
  <c r="G1599" i="1"/>
  <c r="H1599" i="1"/>
  <c r="G1607" i="1"/>
  <c r="H1607" i="1"/>
  <c r="G1611" i="1"/>
  <c r="H1611" i="1"/>
  <c r="G1615" i="1"/>
  <c r="H1615" i="1"/>
  <c r="G1619" i="1"/>
  <c r="H1619" i="1"/>
  <c r="G1629" i="1"/>
  <c r="H1629" i="1"/>
  <c r="G1633" i="1"/>
  <c r="H1633" i="1"/>
  <c r="G1637" i="1"/>
  <c r="H1637" i="1"/>
  <c r="G1641" i="1"/>
  <c r="H1641" i="1"/>
  <c r="G1645" i="1"/>
  <c r="H1645" i="1"/>
  <c r="G1649" i="1"/>
  <c r="H1649" i="1"/>
  <c r="G1653" i="1"/>
  <c r="H1653" i="1"/>
  <c r="G1657" i="1"/>
  <c r="H1657" i="1"/>
  <c r="G1661" i="1"/>
  <c r="H1661" i="1"/>
  <c r="G1665" i="1"/>
  <c r="H1665" i="1"/>
  <c r="G1669" i="1"/>
  <c r="H1669" i="1"/>
  <c r="G1673" i="1"/>
  <c r="H1673" i="1"/>
  <c r="G1677" i="1"/>
  <c r="H1677" i="1"/>
  <c r="G1681" i="1"/>
  <c r="G1685" i="1"/>
  <c r="H1685" i="1"/>
  <c r="F7" i="4"/>
  <c r="F8" i="4"/>
  <c r="D49" i="4"/>
  <c r="D6" i="4" s="1"/>
  <c r="F50" i="4"/>
  <c r="E49" i="4"/>
  <c r="D45" i="1" s="1"/>
  <c r="E230" i="4"/>
  <c r="D226" i="1" s="1"/>
  <c r="F274" i="4"/>
  <c r="D308" i="4"/>
  <c r="F309" i="4"/>
  <c r="E321" i="4"/>
  <c r="D316" i="1" s="1"/>
  <c r="D360" i="4"/>
  <c r="F361" i="4"/>
  <c r="E373" i="4"/>
  <c r="D368" i="1" s="1"/>
  <c r="E648" i="4"/>
  <c r="D642" i="1" s="1"/>
  <c r="H642" i="1" s="1"/>
  <c r="F492" i="4"/>
  <c r="F526" i="4"/>
  <c r="G336" i="9"/>
  <c r="E336" i="9" s="1"/>
  <c r="B336" i="9" s="1"/>
  <c r="D177" i="5"/>
  <c r="F178" i="5"/>
  <c r="F5" i="6"/>
  <c r="H27" i="3"/>
  <c r="F6" i="6"/>
  <c r="E5" i="6"/>
  <c r="D1409" i="1"/>
  <c r="G1409" i="1" s="1"/>
  <c r="I28" i="3"/>
  <c r="D1431" i="1"/>
  <c r="G1568" i="1"/>
  <c r="I1568" i="1" s="1"/>
  <c r="G1569" i="1"/>
  <c r="I1569" i="1" s="1"/>
  <c r="G1570" i="1"/>
  <c r="I1570" i="1" s="1"/>
  <c r="G1571" i="1"/>
  <c r="G1573" i="1"/>
  <c r="I1573" i="1" s="1"/>
  <c r="G1574" i="1"/>
  <c r="I1574" i="1" s="1"/>
  <c r="G1575" i="1"/>
  <c r="I1575" i="1" s="1"/>
  <c r="G1576" i="1"/>
  <c r="I1576" i="1" s="1"/>
  <c r="G1577" i="1"/>
  <c r="E82" i="4"/>
  <c r="D78" i="1" s="1"/>
  <c r="H78" i="1" s="1"/>
  <c r="F125" i="4"/>
  <c r="F126" i="4"/>
  <c r="G24" i="9"/>
  <c r="H24" i="9"/>
  <c r="F153" i="4"/>
  <c r="F154" i="4"/>
  <c r="F165" i="4"/>
  <c r="E309" i="4"/>
  <c r="F322" i="4"/>
  <c r="F355" i="4"/>
  <c r="E361" i="4"/>
  <c r="F407" i="4"/>
  <c r="F550" i="4"/>
  <c r="E69" i="5"/>
  <c r="H337" i="9"/>
  <c r="E177" i="5"/>
  <c r="G339" i="9"/>
  <c r="E339" i="9" s="1"/>
  <c r="B339" i="9" s="1"/>
  <c r="F219" i="5"/>
  <c r="F220" i="5"/>
  <c r="D25" i="8"/>
  <c r="C1604" i="1"/>
  <c r="B159" i="9"/>
  <c r="B163" i="9"/>
  <c r="B167" i="9"/>
  <c r="B171" i="9"/>
  <c r="H1582" i="1"/>
  <c r="D647" i="4"/>
  <c r="F426" i="4"/>
  <c r="F427" i="4"/>
  <c r="D431" i="4"/>
  <c r="F432" i="4"/>
  <c r="E466" i="4"/>
  <c r="D460" i="1" s="1"/>
  <c r="H460" i="1" s="1"/>
  <c r="D479" i="4"/>
  <c r="F480" i="4"/>
  <c r="E522" i="4"/>
  <c r="D516" i="1" s="1"/>
  <c r="H516" i="1" s="1"/>
  <c r="D571" i="4"/>
  <c r="F572" i="4"/>
  <c r="D597" i="4"/>
  <c r="F598" i="4"/>
  <c r="D629" i="4"/>
  <c r="F630" i="4"/>
  <c r="E7" i="5"/>
  <c r="F70" i="5"/>
  <c r="F71" i="5"/>
  <c r="F82" i="5"/>
  <c r="G314" i="9"/>
  <c r="E314" i="9" s="1"/>
  <c r="B314" i="9" s="1"/>
  <c r="D88" i="5"/>
  <c r="F89" i="5"/>
  <c r="G338" i="9"/>
  <c r="E338" i="9" s="1"/>
  <c r="B338" i="9" s="1"/>
  <c r="F203" i="5"/>
  <c r="F204" i="5"/>
  <c r="F251" i="5"/>
  <c r="F252" i="5"/>
  <c r="F255" i="5"/>
  <c r="F256" i="5"/>
  <c r="D35" i="6"/>
  <c r="F36" i="6"/>
  <c r="F90" i="6"/>
  <c r="F130" i="6"/>
  <c r="B346" i="9"/>
  <c r="E345" i="9"/>
  <c r="I10" i="3" s="1"/>
  <c r="D45" i="8"/>
  <c r="B157" i="9"/>
  <c r="B161" i="9"/>
  <c r="B165" i="9"/>
  <c r="B169" i="9"/>
  <c r="B173" i="9"/>
  <c r="F150"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E179" i="9" s="1"/>
  <c r="B179" i="9" s="1"/>
  <c r="I10" i="9"/>
  <c r="G174" i="9"/>
  <c r="E174" i="9" s="1"/>
  <c r="B174" i="9" s="1"/>
  <c r="G176" i="9"/>
  <c r="E176" i="9" s="1"/>
  <c r="B176" i="9" s="1"/>
  <c r="G178" i="9"/>
  <c r="E178" i="9" s="1"/>
  <c r="B178"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305" i="9"/>
  <c r="H309" i="9"/>
  <c r="G316" i="9"/>
  <c r="B319" i="9"/>
  <c r="B323" i="9"/>
  <c r="B331" i="9"/>
  <c r="B228" i="9"/>
  <c r="B303" i="9"/>
  <c r="B317" i="9"/>
  <c r="B321" i="9"/>
  <c r="B325" i="9"/>
  <c r="B333" i="9"/>
  <c r="B283" i="9"/>
  <c r="B285" i="9"/>
  <c r="B287" i="9"/>
  <c r="B289" i="9"/>
  <c r="B291" i="9"/>
  <c r="G1259" i="1" l="1"/>
  <c r="E316" i="9"/>
  <c r="B316" i="9" s="1"/>
  <c r="G421" i="1"/>
  <c r="F164" i="4"/>
  <c r="D160" i="1"/>
  <c r="E24" i="9"/>
  <c r="B24" i="9" s="1"/>
  <c r="D422" i="4"/>
  <c r="H17" i="3"/>
  <c r="C2" i="1"/>
  <c r="E180" i="9"/>
  <c r="B180" i="9" s="1"/>
  <c r="E309" i="9"/>
  <c r="B309" i="9" s="1"/>
  <c r="C1622" i="1"/>
  <c r="I40" i="3"/>
  <c r="F88" i="5"/>
  <c r="C1093" i="1"/>
  <c r="D69" i="5"/>
  <c r="F479" i="4"/>
  <c r="C473" i="1"/>
  <c r="F647" i="4"/>
  <c r="C641" i="1"/>
  <c r="H1604" i="1"/>
  <c r="G1604" i="1"/>
  <c r="E308" i="4"/>
  <c r="D304" i="1"/>
  <c r="F177" i="5"/>
  <c r="D176" i="5"/>
  <c r="H24" i="3"/>
  <c r="C1181" i="1"/>
  <c r="F308" i="4"/>
  <c r="D417" i="4"/>
  <c r="C303" i="1"/>
  <c r="F82" i="4"/>
  <c r="E6" i="4"/>
  <c r="I1545" i="1"/>
  <c r="I1543" i="1"/>
  <c r="I1541" i="1"/>
  <c r="H1409" i="1"/>
  <c r="F147" i="5"/>
  <c r="D1152" i="1"/>
  <c r="G1018" i="1"/>
  <c r="H1018" i="1"/>
  <c r="F321" i="4"/>
  <c r="C316" i="1"/>
  <c r="G238" i="1"/>
  <c r="H238" i="1"/>
  <c r="G388" i="1"/>
  <c r="H388" i="1"/>
  <c r="F221" i="4"/>
  <c r="C217" i="1"/>
  <c r="D152" i="4"/>
  <c r="G642" i="1"/>
  <c r="H1511" i="1"/>
  <c r="G516" i="1"/>
  <c r="G78" i="1"/>
  <c r="B207" i="9"/>
  <c r="F35" i="6"/>
  <c r="H28" i="3"/>
  <c r="C1431" i="1"/>
  <c r="E6" i="5"/>
  <c r="I22" i="3"/>
  <c r="D1012" i="1"/>
  <c r="F629" i="4"/>
  <c r="C623" i="1"/>
  <c r="F597" i="4"/>
  <c r="C591" i="1"/>
  <c r="F571" i="4"/>
  <c r="C565" i="1"/>
  <c r="F431" i="4"/>
  <c r="D430" i="4"/>
  <c r="C425" i="1"/>
  <c r="C1602" i="1"/>
  <c r="D44" i="8"/>
  <c r="E176" i="5"/>
  <c r="D1180" i="1" s="1"/>
  <c r="I24" i="3"/>
  <c r="D1181" i="1"/>
  <c r="I23" i="3"/>
  <c r="D1074" i="1"/>
  <c r="D535" i="4"/>
  <c r="E360" i="4"/>
  <c r="F360" i="4" s="1"/>
  <c r="D356" i="1"/>
  <c r="I27" i="3"/>
  <c r="D1401" i="1"/>
  <c r="E141" i="6"/>
  <c r="D141" i="6"/>
  <c r="D418" i="4"/>
  <c r="C355" i="1"/>
  <c r="I18" i="3"/>
  <c r="E299" i="4"/>
  <c r="D148" i="1"/>
  <c r="F49" i="4"/>
  <c r="C45" i="1"/>
  <c r="I30" i="3"/>
  <c r="D1510" i="1"/>
  <c r="F114" i="6"/>
  <c r="F12" i="5"/>
  <c r="D7" i="5"/>
  <c r="C1017" i="1"/>
  <c r="E430" i="4"/>
  <c r="G336" i="1"/>
  <c r="H336" i="1"/>
  <c r="F230" i="4"/>
  <c r="C226" i="1"/>
  <c r="F373" i="4"/>
  <c r="C368" i="1"/>
  <c r="G218" i="1"/>
  <c r="H218" i="1"/>
  <c r="G460" i="1"/>
  <c r="H160" i="1" l="1"/>
  <c r="G160" i="1"/>
  <c r="G1017" i="1"/>
  <c r="H1017" i="1"/>
  <c r="H1510" i="1"/>
  <c r="G1510" i="1"/>
  <c r="H45" i="1"/>
  <c r="G45" i="1"/>
  <c r="F141" i="6"/>
  <c r="H31" i="3"/>
  <c r="C1537" i="1"/>
  <c r="H1401" i="1"/>
  <c r="G1401" i="1"/>
  <c r="H356" i="1"/>
  <c r="G356" i="1"/>
  <c r="K1481" i="9"/>
  <c r="G344" i="9"/>
  <c r="E344" i="9" s="1"/>
  <c r="B344" i="9" s="1"/>
  <c r="I39" i="3"/>
  <c r="C1621" i="1"/>
  <c r="H11" i="3" s="1"/>
  <c r="G343" i="9"/>
  <c r="E343" i="9" s="1"/>
  <c r="H19" i="9"/>
  <c r="E19" i="9" s="1"/>
  <c r="B19" i="9" s="1"/>
  <c r="H1431" i="1"/>
  <c r="G1431" i="1"/>
  <c r="G217" i="1"/>
  <c r="H217" i="1"/>
  <c r="G316" i="1"/>
  <c r="H316" i="1"/>
  <c r="H1152" i="1"/>
  <c r="G1152" i="1"/>
  <c r="E300" i="4"/>
  <c r="D296" i="1" s="1"/>
  <c r="I17" i="3"/>
  <c r="E422" i="4"/>
  <c r="F422" i="4" s="1"/>
  <c r="D2" i="1"/>
  <c r="H2" i="1" s="1"/>
  <c r="E417" i="4"/>
  <c r="D412" i="1" s="1"/>
  <c r="D303" i="1"/>
  <c r="G303" i="1" s="1"/>
  <c r="G1093" i="1"/>
  <c r="H1093" i="1"/>
  <c r="D643" i="4"/>
  <c r="C417" i="1"/>
  <c r="F535" i="4"/>
  <c r="D640" i="4"/>
  <c r="C529" i="1"/>
  <c r="G425" i="1"/>
  <c r="H425" i="1"/>
  <c r="G368" i="1"/>
  <c r="H368" i="1"/>
  <c r="G226" i="1"/>
  <c r="H226" i="1"/>
  <c r="E639" i="4"/>
  <c r="D633" i="1" s="1"/>
  <c r="D424" i="1"/>
  <c r="E640" i="4"/>
  <c r="D634" i="1" s="1"/>
  <c r="D6" i="5"/>
  <c r="F7" i="5"/>
  <c r="H22" i="3"/>
  <c r="C1012" i="1"/>
  <c r="E423" i="4"/>
  <c r="E301" i="4"/>
  <c r="D297" i="1" s="1"/>
  <c r="D295" i="1"/>
  <c r="C413" i="1"/>
  <c r="I31" i="3"/>
  <c r="D1537" i="1"/>
  <c r="H9" i="3" s="1"/>
  <c r="E418" i="4"/>
  <c r="D413" i="1" s="1"/>
  <c r="D355" i="1"/>
  <c r="G355" i="1" s="1"/>
  <c r="H1602" i="1"/>
  <c r="G1602" i="1"/>
  <c r="D639" i="4"/>
  <c r="F430" i="4"/>
  <c r="C424" i="1"/>
  <c r="G565" i="1"/>
  <c r="H565" i="1"/>
  <c r="G591" i="1"/>
  <c r="H591" i="1"/>
  <c r="G623" i="1"/>
  <c r="H623" i="1"/>
  <c r="H299" i="9"/>
  <c r="D1011" i="1"/>
  <c r="D299" i="4"/>
  <c r="F152" i="4"/>
  <c r="H18" i="3"/>
  <c r="C148" i="1"/>
  <c r="F417" i="4"/>
  <c r="C412" i="1"/>
  <c r="G1181" i="1"/>
  <c r="H1181" i="1"/>
  <c r="F176" i="5"/>
  <c r="C1180" i="1"/>
  <c r="H304" i="1"/>
  <c r="G304" i="1"/>
  <c r="G641" i="1"/>
  <c r="H641" i="1"/>
  <c r="G473" i="1"/>
  <c r="H473" i="1"/>
  <c r="F69" i="5"/>
  <c r="H23" i="3"/>
  <c r="C1074" i="1"/>
  <c r="H1622" i="1"/>
  <c r="G1622" i="1"/>
  <c r="F6" i="4"/>
  <c r="G348" i="9"/>
  <c r="E348" i="9" s="1"/>
  <c r="K3" i="9" l="1"/>
  <c r="B348" i="9"/>
  <c r="E347" i="9"/>
  <c r="I9" i="3" s="1"/>
  <c r="G1180" i="1"/>
  <c r="H1180" i="1"/>
  <c r="G412" i="1"/>
  <c r="H412" i="1"/>
  <c r="H148" i="1"/>
  <c r="G148" i="1"/>
  <c r="G424" i="1"/>
  <c r="H424" i="1"/>
  <c r="F639" i="4"/>
  <c r="C633" i="1"/>
  <c r="G413" i="1"/>
  <c r="H413" i="1"/>
  <c r="H355" i="1"/>
  <c r="E644" i="4"/>
  <c r="E425" i="4"/>
  <c r="D420" i="1" s="1"/>
  <c r="D418" i="1"/>
  <c r="H20" i="9"/>
  <c r="G306" i="9"/>
  <c r="E306" i="9" s="1"/>
  <c r="B306" i="9" s="1"/>
  <c r="G299" i="9"/>
  <c r="E299" i="9" s="1"/>
  <c r="F6" i="5"/>
  <c r="C1011" i="1"/>
  <c r="G529" i="1"/>
  <c r="H529" i="1"/>
  <c r="C637" i="1"/>
  <c r="H303" i="1"/>
  <c r="G1621" i="1"/>
  <c r="H1621" i="1"/>
  <c r="G1074" i="1"/>
  <c r="H1074" i="1"/>
  <c r="D301" i="4"/>
  <c r="F299" i="4"/>
  <c r="D423" i="4"/>
  <c r="C295" i="1"/>
  <c r="D300" i="4"/>
  <c r="N3" i="9"/>
  <c r="F418" i="4"/>
  <c r="G1012" i="1"/>
  <c r="H1012" i="1"/>
  <c r="F640" i="4"/>
  <c r="C634" i="1"/>
  <c r="G2" i="1"/>
  <c r="E643" i="4"/>
  <c r="E424" i="4"/>
  <c r="D419" i="1" s="1"/>
  <c r="D417" i="1"/>
  <c r="H417" i="1" s="1"/>
  <c r="B343" i="9"/>
  <c r="E342" i="9"/>
  <c r="I11" i="3" s="1"/>
  <c r="H1537" i="1"/>
  <c r="G1537" i="1"/>
  <c r="G417" i="1" l="1"/>
  <c r="E646" i="4"/>
  <c r="D638" i="1"/>
  <c r="E645" i="4"/>
  <c r="D637" i="1"/>
  <c r="H637" i="1" s="1"/>
  <c r="G634" i="1"/>
  <c r="H634" i="1"/>
  <c r="G295" i="1"/>
  <c r="H295" i="1"/>
  <c r="F643" i="4"/>
  <c r="H8" i="3"/>
  <c r="G1011" i="1"/>
  <c r="H1011" i="1"/>
  <c r="B299" i="9"/>
  <c r="F300" i="4"/>
  <c r="C296" i="1"/>
  <c r="D644" i="4"/>
  <c r="D425" i="4"/>
  <c r="F423" i="4"/>
  <c r="C418" i="1"/>
  <c r="G20" i="9"/>
  <c r="E20" i="9" s="1"/>
  <c r="B20" i="9" s="1"/>
  <c r="D424" i="4"/>
  <c r="F301" i="4"/>
  <c r="C297" i="1"/>
  <c r="G637" i="1"/>
  <c r="G633" i="1"/>
  <c r="H633" i="1"/>
  <c r="M3" i="9" l="1"/>
  <c r="F644" i="4"/>
  <c r="D646" i="4"/>
  <c r="C638" i="1"/>
  <c r="D645" i="4"/>
  <c r="G296" i="1"/>
  <c r="H296" i="1"/>
  <c r="G297" i="1"/>
  <c r="H297" i="1"/>
  <c r="F424" i="4"/>
  <c r="C419" i="1"/>
  <c r="G418" i="1"/>
  <c r="H418" i="1"/>
  <c r="F425" i="4"/>
  <c r="C420" i="1"/>
  <c r="E649" i="4"/>
  <c r="D639" i="1"/>
  <c r="E650" i="4"/>
  <c r="D640" i="1"/>
  <c r="I20" i="3" l="1"/>
  <c r="D644" i="1"/>
  <c r="I19" i="3"/>
  <c r="D643" i="1"/>
  <c r="G420" i="1"/>
  <c r="H420" i="1"/>
  <c r="G419" i="1"/>
  <c r="H419" i="1"/>
  <c r="D649" i="4"/>
  <c r="F645" i="4"/>
  <c r="C639" i="1"/>
  <c r="F646" i="4"/>
  <c r="D650" i="4"/>
  <c r="C640" i="1"/>
  <c r="G638" i="1"/>
  <c r="H638" i="1"/>
  <c r="H334" i="9"/>
  <c r="G334" i="9"/>
  <c r="E334" i="9" l="1"/>
  <c r="B334" i="9" s="1"/>
  <c r="G640" i="1"/>
  <c r="H640" i="1"/>
  <c r="F650" i="4"/>
  <c r="C644" i="1"/>
  <c r="H20" i="3"/>
  <c r="G639" i="1"/>
  <c r="H639" i="1"/>
  <c r="F649" i="4"/>
  <c r="H19" i="3"/>
  <c r="C643" i="1"/>
  <c r="G297" i="9"/>
  <c r="E297" i="9" s="1"/>
  <c r="B297" i="9" s="1"/>
  <c r="E298" i="9" l="1"/>
  <c r="I8" i="3" s="1"/>
  <c r="G643" i="1"/>
  <c r="H643" i="1"/>
  <c r="G644" i="1"/>
  <c r="H644" i="1"/>
  <c r="H7" i="3"/>
  <c r="J3" i="9" l="1"/>
  <c r="G295" i="9" l="1"/>
  <c r="H295" i="9"/>
  <c r="L293" i="9"/>
  <c r="F293" i="9" s="1"/>
  <c r="G18" i="9"/>
  <c r="H18" i="9"/>
  <c r="J12" i="9"/>
  <c r="I9" i="9"/>
  <c r="K7" i="9"/>
  <c r="J17" i="9"/>
  <c r="G15" i="9"/>
  <c r="K11" i="9"/>
  <c r="J8" i="9"/>
  <c r="I5" i="9"/>
  <c r="H16" i="9"/>
  <c r="I13" i="9"/>
  <c r="H22" i="9"/>
  <c r="I17" i="9"/>
  <c r="L16" i="9"/>
  <c r="M15" i="9"/>
  <c r="K5" i="9"/>
  <c r="I7" i="9"/>
  <c r="J10" i="9"/>
  <c r="K13" i="9"/>
  <c r="M16" i="9"/>
  <c r="G22" i="9"/>
  <c r="I6" i="9"/>
  <c r="J7" i="9"/>
  <c r="K8" i="9"/>
  <c r="J11" i="9"/>
  <c r="K12" i="9"/>
  <c r="H21" i="9"/>
  <c r="G17" i="9"/>
  <c r="G16" i="9"/>
  <c r="H15" i="9"/>
  <c r="J6" i="9"/>
  <c r="K9" i="9"/>
  <c r="I11" i="9"/>
  <c r="E11" i="9" s="1"/>
  <c r="B11" i="9" s="1"/>
  <c r="L15" i="9"/>
  <c r="H17" i="9"/>
  <c r="G21" i="9"/>
  <c r="J5" i="9"/>
  <c r="K6" i="9"/>
  <c r="I8" i="9"/>
  <c r="J9" i="9"/>
  <c r="K10" i="9"/>
  <c r="I12" i="9"/>
  <c r="E12" i="9" s="1"/>
  <c r="B12" i="9" s="1"/>
  <c r="J13" i="9"/>
  <c r="E8" i="9" l="1"/>
  <c r="B8" i="9" s="1"/>
  <c r="E16" i="9"/>
  <c r="E22" i="9"/>
  <c r="B22" i="9" s="1"/>
  <c r="E21" i="9"/>
  <c r="B21" i="9" s="1"/>
  <c r="F15" i="9"/>
  <c r="E17" i="9"/>
  <c r="B17" i="9" s="1"/>
  <c r="E6" i="9"/>
  <c r="B6" i="9" s="1"/>
  <c r="E10" i="9"/>
  <c r="B10" i="9" s="1"/>
  <c r="F16" i="9"/>
  <c r="E15" i="9"/>
  <c r="E18" i="9"/>
  <c r="B18" i="9" s="1"/>
  <c r="E7" i="9"/>
  <c r="B7" i="9" s="1"/>
  <c r="E13" i="9"/>
  <c r="B13" i="9" s="1"/>
  <c r="E5" i="9"/>
  <c r="E9" i="9"/>
  <c r="B9" i="9" s="1"/>
  <c r="B293" i="9"/>
  <c r="F23" i="9"/>
  <c r="E295"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<sst xmlns="http://schemas.openxmlformats.org/spreadsheetml/2006/main" count="4733" uniqueCount="3656">
  <si>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</si>
  <si>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17136 - SREDNJA ŠKOLA DELNICE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</si>
  <si>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</si>
  <si>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</si>
  <si>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</si>
  <si>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</si>
  <si>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</si>
  <si>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</si>
  <si>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</si>
  <si>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</si>
  <si>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</si>
  <si>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</si>
  <si>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</si>
  <si>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</si>
  <si>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</si>
  <si>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</si>
  <si>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</si>
  <si>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</si>
  <si>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</si>
  <si>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</si>
  <si>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</si>
  <si>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</si>
  <si>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</si>
  <si>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</si>
  <si>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</si>
  <si>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</si>
  <si>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</si>
  <si>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</si>
  <si>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</si>
  <si>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</si>
  <si>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</si>
  <si>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</si>
  <si>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</si>
  <si>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</si>
  <si>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</si>
  <si>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</si>
  <si>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</si>
  <si>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</si>
  <si>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</si>
  <si>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</si>
  <si>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</si>
  <si>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</si>
  <si>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</si>
  <si>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</si>
  <si>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</si>
  <si>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</si>
  <si>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</si>
  <si>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</si>
  <si>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</si>
  <si>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</si>
  <si>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</si>
  <si>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</si>
  <si>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</si>
  <si>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</si>
  <si>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</si>
  <si>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</si>
  <si>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</si>
  <si>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</si>
  <si>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</si>
  <si>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</si>
  <si>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</si>
  <si>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</si>
  <si>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</si>
  <si>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</si>
  <si>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</si>
  <si>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</si>
  <si>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</si>
  <si>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</si>
  <si>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</si>
  <si>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</si>
  <si>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</si>
  <si>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</si>
  <si>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</si>
  <si>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</si>
  <si>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</si>
  <si>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</si>
  <si>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</si>
  <si>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</si>
  <si>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</si>
  <si>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</si>
  <si>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</si>
  <si>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</si>
  <si>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</si>
  <si>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</si>
  <si>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</si>
  <si>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</si>
  <si>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</si>
  <si>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</si>
  <si>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</si>
  <si>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</si>
  <si>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</si>
  <si>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</si>
  <si>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</si>
  <si>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</si>
  <si>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</si>
  <si>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</si>
  <si>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</si>
  <si>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</si>
  <si>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</si>
  <si>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</si>
  <si>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</si>
  <si>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</si>
  <si>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</si>
  <si>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</si>
  <si>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</si>
  <si>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</si>
  <si>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</si>
  <si>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</si>
  <si>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</si>
  <si>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</si>
  <si>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</si>
  <si>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</si>
  <si>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</si>
  <si>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</si>
  <si>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</si>
  <si>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</si>
  <si>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</si>
  <si>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</si>
  <si>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</si>
  <si>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</si>
  <si>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</si>
  <si>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</si>
  <si>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</si>
  <si>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</si>
  <si>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</si>
  <si>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</si>
  <si>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</si>
  <si>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</si>
  <si>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</si>
  <si>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</si>
  <si>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</si>
  <si>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</si>
  <si>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</si>
  <si>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</si>
  <si>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</si>
  <si>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</si>
  <si>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</si>
  <si>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</si>
  <si>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</si>
  <si>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</si>
  <si>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</si>
  <si>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</si>
  <si>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</si>
  <si>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</si>
  <si>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</si>
  <si>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</si>
  <si>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</si>
  <si>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</si>
  <si>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</si>
  <si>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</si>
  <si>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</si>
  <si>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</si>
  <si>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</si>
  <si>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</si>
  <si>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</si>
  <si>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</si>
  <si>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</si>
  <si>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</si>
  <si>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</si>
  <si>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</si>
  <si>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</si>
  <si>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</si>
  <si>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</si>
  <si>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</si>
  <si>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</si>
  <si>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</si>
  <si>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</si>
  <si>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</si>
  <si>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</si>
  <si>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</si>
  <si>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</si>
  <si>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</si>
  <si>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</si>
  <si>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</si>
  <si>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</si>
  <si>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</si>
  <si>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</si>
  <si>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</si>
  <si>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</si>
  <si>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</si>
  <si>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</si>
  <si>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</si>
  <si>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</si>
  <si>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</si>
  <si>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</si>
  <si>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</si>
  <si>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</si>
  <si>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</si>
  <si>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</si>
  <si>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</si>
  <si>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</si>
  <si>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</si>
  <si>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</si>
  <si>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</si>
  <si>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</si>
  <si>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</si>
  <si>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</si>
  <si>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</si>
  <si>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</si>
  <si>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</si>
  <si>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</si>
  <si>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</si>
  <si>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</si>
  <si>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</si>
  <si>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</si>
  <si>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</si>
  <si>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</si>
  <si>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</si>
  <si>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</si>
  <si>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</si>
  <si>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</si>
  <si>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</si>
  <si>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</si>
  <si>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</si>
  <si>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</si>
  <si>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</si>
  <si>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</si>
  <si>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</si>
  <si>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</si>
  <si>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</si>
  <si>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</si>
  <si>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</si>
  <si>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</si>
  <si>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</si>
  <si>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</si>
  <si>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</si>
  <si>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</si>
  <si>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</si>
  <si>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</si>
  <si>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</si>
  <si>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</si>
  <si>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</si>
  <si>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</si>
  <si>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</si>
  <si>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</si>
  <si>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</si>
  <si>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</si>
  <si>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</si>
  <si>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</si>
  <si>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</si>
  <si>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</si>
  <si>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</si>
  <si>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</si>
  <si>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</si>
  <si>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</si>
  <si>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</si>
  <si>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</si>
  <si>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</si>
  <si>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</si>
  <si>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</si>
  <si>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</si>
  <si>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</si>
  <si>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</si>
  <si>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</si>
  <si>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</si>
  <si>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</si>
  <si>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</si>
  <si>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</si>
  <si>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</si>
  <si>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</si>
  <si>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</si>
  <si>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</si>
  <si>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</si>
  <si>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</si>
  <si>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</si>
  <si>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</si>
  <si>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</si>
  <si>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</si>
  <si>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</si>
  <si>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</si>
  <si>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</si>
  <si>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</si>
  <si>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</si>
  <si>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</si>
  <si>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</si>
  <si>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</si>
  <si>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</si>
  <si>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</si>
  <si>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</si>
  <si>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</si>
  <si>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</si>
  <si>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</si>
  <si>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</si>
  <si>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</si>
  <si>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</si>
  <si>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</si>
  <si>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</si>
  <si>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</si>
  <si>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</si>
  <si>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</si>
  <si>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</si>
  <si>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</si>
  <si>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</si>
  <si>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</si>
  <si>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</si>
  <si>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</si>
  <si>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</si>
  <si>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</si>
  <si>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</si>
  <si>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</si>
  <si>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</si>
  <si>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</si>
  <si>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</si>
  <si>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</si>
  <si>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</si>
  <si>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</si>
  <si>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</si>
  <si>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</si>
  <si>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</si>
  <si>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</si>
  <si>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</si>
  <si>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</si>
  <si>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</si>
  <si>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</si>
  <si>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</si>
  <si>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</si>
  <si>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</si>
  <si>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</si>
  <si>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</si>
  <si>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</si>
  <si>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</si>
  <si>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</si>
  <si>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</si>
  <si>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</si>
  <si>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</si>
  <si>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</si>
  <si>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</si>
  <si>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</si>
  <si>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</si>
  <si>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</si>
  <si>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</si>
  <si>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</si>
  <si>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</si>
  <si>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</si>
  <si>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</si>
  <si>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</si>
  <si>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</si>
  <si>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</si>
  <si>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</si>
  <si>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</si>
  <si>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</si>
  <si>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</si>
  <si>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</si>
  <si>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</si>
  <si>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</si>
  <si>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</si>
  <si>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</si>
  <si>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</si>
  <si>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</si>
  <si>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</si>
  <si>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</si>
  <si>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</si>
  <si>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</si>
  <si>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</si>
  <si>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</si>
  <si>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</si>
  <si>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</si>
  <si>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</si>
  <si>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</si>
  <si>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</si>
  <si>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</si>
  <si>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</si>
  <si>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</si>
  <si>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</si>
  <si>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</si>
  <si>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</si>
  <si>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</si>
  <si>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</si>
  <si>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</si>
  <si>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</si>
  <si>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</si>
  <si>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</si>
  <si>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</si>
  <si>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</si>
  <si>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</si>
  <si>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</si>
  <si>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</si>
  <si>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</si>
  <si>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</si>
  <si>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</si>
  <si>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</si>
  <si>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</si>
  <si>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</si>
  <si>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</si>
  <si>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</si>
  <si>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</si>
  <si>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</si>
  <si>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</si>
  <si>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</si>
  <si>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</si>
  <si>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</si>
  <si>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</si>
  <si>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</si>
  <si>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</si>
  <si>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</si>
  <si>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</si>
  <si>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</si>
  <si>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</si>
  <si>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</si>
  <si>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</si>
  <si>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</si>
  <si>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</si>
  <si>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</si>
  <si>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</si>
  <si>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</si>
  <si>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</si>
  <si>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</si>
  <si>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</si>
  <si>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</si>
  <si>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</si>
  <si>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</si>
  <si>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</si>
  <si>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</si>
  <si>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</si>
  <si>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</si>
  <si>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</si>
  <si>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</si>
  <si>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</si>
  <si>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</si>
  <si>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</si>
  <si>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</si>
  <si>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</si>
  <si>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</si>
  <si>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</si>
  <si>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</si>
  <si>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</si>
  <si>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</si>
  <si>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</si>
  <si>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</si>
  <si>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</si>
  <si>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</si>
  <si>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</si>
  <si>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</si>
  <si>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</si>
  <si>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</si>
  <si>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</si>
  <si>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</si>
  <si>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</si>
  <si>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</si>
  <si>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</si>
  <si>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</si>
  <si>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</si>
  <si>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</si>
  <si>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</si>
  <si>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</si>
  <si>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</si>
  <si>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</si>
  <si>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</si>
  <si>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</si>
  <si>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</si>
  <si>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</si>
  <si>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</si>
  <si>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</si>
  <si>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</si>
  <si>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</si>
  <si>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</si>
  <si>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</si>
  <si>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</si>
  <si>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</si>
  <si>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</si>
  <si>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</si>
  <si>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</si>
  <si>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</si>
  <si>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</si>
  <si>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</si>
  <si>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</si>
  <si>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</si>
  <si>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</si>
  <si>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</si>
  <si>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</si>
  <si>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</si>
  <si>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</si>
  <si>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</si>
  <si>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</si>
  <si>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</si>
  <si>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</si>
  <si>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</si>
  <si>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</si>
  <si>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</si>
  <si>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</si>
  <si>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</si>
  <si>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</si>
  <si>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</si>
  <si>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</si>
  <si>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</si>
  <si>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</si>
  <si>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</si>
  <si>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</si>
  <si>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</si>
  <si>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</si>
  <si>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</si>
  <si>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</si>
  <si>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</si>
  <si>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</si>
  <si>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</si>
  <si>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</si>
  <si>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</si>
  <si>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</si>
  <si>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</si>
  <si>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</si>
  <si>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</si>
  <si>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</si>
  <si>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</si>
  <si>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</si>
  <si>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</si>
  <si>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</si>
  <si>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</si>
  <si>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</si>
  <si>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</si>
  <si>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</si>
  <si>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</si>
  <si>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</si>
  <si>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</si>
  <si>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</si>
  <si>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</si>
  <si>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</si>
  <si>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</si>
  <si>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</si>
  <si>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</si>
  <si>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</si>
  <si>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</si>
  <si>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</si>
  <si>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</si>
  <si>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</si>
  <si>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</si>
  <si>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</si>
  <si>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</si>
  <si>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</si>
  <si>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</si>
  <si>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</si>
  <si>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</si>
  <si>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</si>
  <si>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</si>
  <si>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</si>
  <si>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</si>
  <si>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</si>
  <si>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</si>
  <si>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</si>
  <si>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</si>
  <si>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</si>
  <si>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</si>
  <si>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</si>
  <si>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</si>
  <si>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</si>
  <si>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</si>
  <si>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</si>
  <si>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</si>
  <si>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</si>
  <si>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</si>
  <si>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</si>
  <si>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</si>
  <si>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</si>
  <si>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</si>
  <si>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</si>
  <si>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</si>
  <si>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</si>
  <si>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</si>
  <si>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</si>
  <si>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</si>
  <si>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</si>
  <si>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</si>
  <si>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</si>
  <si>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</si>
  <si>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</si>
  <si>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</si>
  <si>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</si>
  <si>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</si>
  <si>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</si>
  <si>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</si>
  <si>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</si>
  <si>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</si>
  <si>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</si>
  <si>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</si>
  <si>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</si>
  <si>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</si>
  <si>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</si>
  <si>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</si>
  <si>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</si>
  <si>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</si>
  <si>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</si>
  <si>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</si>
  <si>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</si>
  <si>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</si>
  <si>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</si>
  <si>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</si>
  <si>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</si>
  <si>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</si>
  <si>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</si>
  <si>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</si>
  <si>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</si>
  <si>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</si>
  <si>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</si>
  <si>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</si>
  <si>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</si>
  <si>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</si>
  <si>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</si>
  <si>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</si>
  <si>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</si>
  <si>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</si>
  <si>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</si>
  <si>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</si>
  <si>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</si>
  <si>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</si>
  <si>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</si>
  <si>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</si>
  <si>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</si>
  <si>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</si>
  <si>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</si>
  <si>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</si>
  <si>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</si>
  <si>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</si>
  <si>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</si>
  <si>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</si>
  <si>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</si>
  <si>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</si>
  <si>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</si>
  <si>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</si>
  <si>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</si>
  <si>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</si>
  <si>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</si>
  <si>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</si>
  <si>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</si>
  <si>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</si>
  <si>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</si>
  <si>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</si>
  <si>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</si>
  <si>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</si>
  <si>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</si>
  <si>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</si>
  <si>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</si>
  <si>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</si>
  <si>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</si>
  <si>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</si>
  <si>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</si>
  <si>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</si>
  <si>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</si>
  <si>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</si>
  <si>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</si>
  <si>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</si>
  <si>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</si>
  <si>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</si>
  <si>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</si>
  <si>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</si>
  <si>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</si>
  <si>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</si>
  <si>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</si>
  <si>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</si>
  <si>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</si>
  <si>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</si>
  <si>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</si>
  <si>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</si>
  <si>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</si>
  <si>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</si>
  <si>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</si>
  <si>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</si>
  <si>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</si>
  <si>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</si>
  <si>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</si>
  <si>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</si>
  <si>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</si>
  <si>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</si>
  <si>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</si>
  <si>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</si>
  <si>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</si>
  <si>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</si>
  <si>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</si>
  <si>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</si>
  <si>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</si>
  <si>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</si>
  <si>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</si>
  <si>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</si>
  <si>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</si>
  <si>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</si>
  <si>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</si>
  <si>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</si>
  <si>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</si>
  <si>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</si>
  <si>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</si>
  <si>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</si>
  <si>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</si>
  <si>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</si>
  <si>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</si>
  <si>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</si>
  <si>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</si>
  <si>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</si>
  <si>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</si>
  <si>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</si>
  <si>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</si>
  <si>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</si>
  <si>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</si>
  <si>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</si>
  <si>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</si>
  <si>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</si>
  <si>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</si>
  <si>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</si>
  <si>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</si>
  <si>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</si>
  <si>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</si>
  <si>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</si>
  <si>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</si>
  <si>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</si>
  <si>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</si>
  <si>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</si>
  <si>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</si>
  <si>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</si>
  <si>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</si>
  <si>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</si>
  <si>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</si>
  <si>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</si>
  <si>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</si>
  <si>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</si>
  <si>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</si>
  <si>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</si>
  <si>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</si>
  <si>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</si>
  <si>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</si>
  <si>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</si>
  <si>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</si>
  <si>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</si>
  <si>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</si>
  <si>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</si>
  <si>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</si>
  <si>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</si>
  <si>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</si>
  <si>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</si>
  <si>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</si>
  <si>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</si>
  <si>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</si>
  <si>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</si>
  <si>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</si>
  <si>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</si>
  <si>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</si>
  <si>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</si>
  <si>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</si>
  <si>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</si>
  <si>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</si>
  <si>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</si>
  <si>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</si>
  <si>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</si>
  <si>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</si>
  <si>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</si>
  <si>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</si>
  <si>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</si>
  <si>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</si>
  <si>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</si>
  <si>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</si>
  <si>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</si>
  <si>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</si>
  <si>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</si>
  <si>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</si>
  <si>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</si>
  <si>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</si>
  <si>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</si>
  <si>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</si>
  <si>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</si>
  <si>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</si>
  <si>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</si>
  <si>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</si>
  <si>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</si>
  <si>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</si>
  <si>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</si>
  <si>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</si>
  <si>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</si>
  <si>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</si>
  <si>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</si>
  <si>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</si>
  <si>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</si>
  <si>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</si>
  <si>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</si>
  <si>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</si>
  <si>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</si>
  <si>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</si>
  <si>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</si>
  <si>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</si>
  <si>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</si>
  <si>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</si>
  <si>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</si>
  <si>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</si>
  <si>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</si>
  <si>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</si>
  <si>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</si>
  <si>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</si>
  <si>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</si>
  <si>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</si>
  <si>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</si>
  <si>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</si>
  <si>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</si>
  <si>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</si>
  <si>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</si>
  <si>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</si>
  <si>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</si>
  <si>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</si>
  <si>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</si>
  <si>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</si>
  <si>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</si>
  <si>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</si>
  <si>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</si>
  <si>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</si>
  <si>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</si>
  <si>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</si>
  <si>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</si>
  <si>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</si>
  <si>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</si>
  <si>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</si>
  <si>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</si>
  <si>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</si>
  <si>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</si>
  <si>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</si>
  <si>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</si>
  <si>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</si>
  <si>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</si>
  <si>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</si>
  <si>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</si>
  <si>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</si>
  <si>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</si>
  <si>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</si>
  <si>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</si>
  <si>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</si>
  <si>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</si>
  <si>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</si>
  <si>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</si>
  <si>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</si>
  <si>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</si>
  <si>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</si>
  <si>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</si>
  <si>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</si>
  <si>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</si>
  <si>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</si>
  <si>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</si>
  <si>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</si>
  <si>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</si>
  <si>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</si>
  <si>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</si>
  <si>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</si>
  <si>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</si>
  <si>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</si>
  <si>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</si>
  <si>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</si>
  <si>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</si>
  <si>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</si>
  <si>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</si>
  <si>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</si>
  <si>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</si>
  <si>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</si>
  <si>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</si>
  <si>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</si>
  <si>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</si>
  <si>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</si>
  <si>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</si>
  <si>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</si>
  <si>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</si>
  <si>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</si>
  <si>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</si>
  <si>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</si>
  <si>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</si>
  <si>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</si>
  <si>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</si>
  <si>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</si>
  <si>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</si>
  <si>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</si>
  <si>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</si>
  <si>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</si>
  <si>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</si>
  <si>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</si>
  <si>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</si>
  <si>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</si>
  <si>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</si>
  <si>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</si>
  <si>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</si>
  <si>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</si>
  <si>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</si>
  <si>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</si>
  <si>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</si>
  <si>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</si>
  <si>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</si>
  <si>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</si>
  <si>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</si>
  <si>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</si>
  <si>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</si>
  <si>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</si>
  <si>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</si>
  <si>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</si>
  <si>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</si>
  <si>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</si>
  <si>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</si>
  <si>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</si>
  <si>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</si>
  <si>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</si>
  <si>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</si>
  <si>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</si>
  <si>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</si>
  <si>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</si>
  <si>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</si>
  <si>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</si>
  <si>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</si>
  <si>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</si>
  <si>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</si>
  <si>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</si>
  <si>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</si>
  <si>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</si>
  <si>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</si>
  <si>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</si>
  <si>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</si>
  <si>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</si>
  <si>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</si>
  <si>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</si>
  <si>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</si>
  <si>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</si>
  <si>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</si>
  <si>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</si>
  <si>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</si>
  <si>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</si>
  <si>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</si>
  <si>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</si>
  <si>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</si>
  <si>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</si>
  <si>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</si>
  <si>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</si>
  <si>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</si>
  <si>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</si>
  <si>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</si>
  <si>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</si>
  <si>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</si>
  <si>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</si>
  <si>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</si>
  <si>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</si>
  <si>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</si>
  <si>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</si>
  <si>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</si>
  <si>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</si>
  <si>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</si>
  <si>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</si>
  <si>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</si>
  <si>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</si>
  <si>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</si>
  <si>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</si>
  <si>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</si>
  <si>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</si>
  <si>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</si>
  <si>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</si>
  <si>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</si>
  <si>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</si>
  <si>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</si>
  <si>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</si>
  <si>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</si>
  <si>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</si>
  <si>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</si>
  <si>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</si>
  <si>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</si>
  <si>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</si>
  <si>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</si>
  <si>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</si>
  <si>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</si>
  <si>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</si>
  <si>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</si>
  <si>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</si>
  <si>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</si>
  <si>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</si>
  <si>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</si>
  <si>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</si>
  <si>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</si>
  <si>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</si>
  <si>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</si>
  <si>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</si>
  <si>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</si>
  <si>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</si>
  <si>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</si>
  <si>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</si>
  <si>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</si>
  <si>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</si>
  <si>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</si>
  <si>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</si>
  <si>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</si>
  <si>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</si>
  <si>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</si>
  <si>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</si>
  <si>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</si>
  <si>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</si>
  <si>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</si>
  <si>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</si>
  <si>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</si>
  <si>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</si>
  <si>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</si>
  <si>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</si>
  <si>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</si>
  <si>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</si>
  <si>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</si>
  <si>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</si>
  <si>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</si>
  <si>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</si>
  <si>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</si>
  <si>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</si>
  <si>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</si>
  <si>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</si>
  <si>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</si>
  <si>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</si>
  <si>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</si>
  <si>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</si>
  <si>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</si>
  <si>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</si>
  <si>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</si>
  <si>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</si>
  <si>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</si>
  <si>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</si>
  <si>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</si>
  <si>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</si>
  <si>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</si>
  <si>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</si>
  <si>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</si>
  <si>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</si>
  <si>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</si>
  <si>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</si>
  <si>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</si>
  <si>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</si>
  <si>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</si>
  <si>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</si>
  <si>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</si>
  <si>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</si>
  <si>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</si>
  <si>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</si>
  <si>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</si>
  <si>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</si>
  <si>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</si>
  <si>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</si>
  <si>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</si>
  <si>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</si>
  <si>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</si>
  <si>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</si>
  <si>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</si>
  <si>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</si>
  <si>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</si>
  <si>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</si>
  <si>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</si>
  <si>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</si>
  <si>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</si>
  <si>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</si>
  <si>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</si>
  <si>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</si>
  <si>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</si>
  <si>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</si>
  <si>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</si>
  <si>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</si>
  <si>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</si>
  <si>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</si>
  <si>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</si>
  <si>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</si>
  <si>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</si>
  <si>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</si>
  <si>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</si>
  <si>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</si>
  <si>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</si>
  <si>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</si>
  <si>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</si>
  <si>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</si>
  <si>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</si>
  <si>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</si>
  <si>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</si>
  <si>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</si>
  <si>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</si>
  <si>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</si>
  <si>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</si>
  <si>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</si>
  <si>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</si>
  <si>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</si>
  <si>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</si>
  <si>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</si>
  <si>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</si>
  <si>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</si>
  <si>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</si>
  <si>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</si>
  <si>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</si>
  <si>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</si>
  <si>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</si>
  <si>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</si>
  <si>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</si>
  <si>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</si>
  <si>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</si>
  <si>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</si>
  <si>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</si>
  <si>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</si>
  <si>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</si>
  <si>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</si>
  <si>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</si>
  <si>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</si>
  <si>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</si>
  <si>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</si>
  <si>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</si>
  <si>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</si>
  <si>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</si>
  <si>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</si>
  <si>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</si>
  <si>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</si>
  <si>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</si>
  <si>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</si>
  <si>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</si>
  <si>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</si>
  <si>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</si>
  <si>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</si>
  <si>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</si>
  <si>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</si>
  <si>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</si>
  <si>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</si>
  <si>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</si>
  <si>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</si>
  <si>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</si>
  <si>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</si>
  <si>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</si>
  <si>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</si>
  <si>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</si>
  <si>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</si>
  <si>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</si>
  <si>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</si>
  <si>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</si>
  <si>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</si>
  <si>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</si>
  <si>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</si>
  <si>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</si>
  <si>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</si>
  <si>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</si>
  <si>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</si>
  <si>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</si>
  <si>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</si>
  <si>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</si>
  <si>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</si>
  <si>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</si>
  <si>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</si>
  <si>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</si>
  <si>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</si>
  <si>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</si>
  <si>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</si>
  <si>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</si>
  <si>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</si>
  <si>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</si>
  <si>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</si>
  <si>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</si>
  <si>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</si>
  <si>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</si>
  <si>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</si>
  <si>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</si>
  <si>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</si>
  <si>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</si>
  <si>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</si>
  <si>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</si>
  <si>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</si>
  <si>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</si>
  <si>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</si>
  <si>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</si>
  <si>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</si>
  <si>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</si>
  <si>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</si>
  <si>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</si>
  <si>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</si>
  <si>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</si>
  <si>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</si>
  <si>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</si>
  <si>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</si>
  <si>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</si>
  <si>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</si>
  <si>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</si>
  <si>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</si>
  <si>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</si>
  <si>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</si>
  <si>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</si>
  <si>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</si>
  <si>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</si>
  <si>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</si>
  <si>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</si>
  <si>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</si>
  <si>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</si>
  <si>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</si>
  <si>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</si>
  <si>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</si>
  <si>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</si>
  <si>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</si>
  <si>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</si>
  <si>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</si>
  <si>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</si>
  <si>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</si>
  <si>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</si>
  <si>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</si>
  <si>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</si>
  <si>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</si>
  <si>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</si>
  <si>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</si>
  <si>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</si>
  <si>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</si>
  <si>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</si>
  <si>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</si>
  <si>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</si>
  <si>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</si>
  <si>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</si>
  <si>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</si>
  <si>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</si>
  <si>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</si>
  <si>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</si>
  <si>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</si>
  <si>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</si>
  <si>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</si>
  <si>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</si>
  <si>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</si>
  <si>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</si>
  <si>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</si>
  <si>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</si>
  <si>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</si>
  <si>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</si>
  <si>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</si>
  <si>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</si>
  <si>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</si>
  <si>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</si>
  <si>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</si>
  <si>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</si>
  <si>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</si>
  <si>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</si>
  <si>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</si>
  <si>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</si>
  <si>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</si>
  <si>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</si>
  <si>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</si>
  <si>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</si>
  <si>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</si>
  <si>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</si>
  <si>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</si>
  <si>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</si>
  <si>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</si>
  <si>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</si>
  <si>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</si>
  <si>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</si>
  <si>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</si>
  <si>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</si>
  <si>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</si>
  <si>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</si>
  <si>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</si>
  <si>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</si>
  <si>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</si>
  <si>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</si>
  <si>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</si>
  <si>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</si>
  <si>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</si>
  <si>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</si>
  <si>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</si>
  <si>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</si>
  <si>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</si>
  <si>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</si>
  <si>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</si>
  <si>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</si>
  <si>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</si>
  <si>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</si>
  <si>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</si>
  <si>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</si>
  <si>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</si>
  <si>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</si>
  <si>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</si>
  <si>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</si>
  <si>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</si>
  <si>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</si>
  <si>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</si>
  <si>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</si>
  <si>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</si>
  <si>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</si>
  <si>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</si>
  <si>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</si>
  <si>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</si>
  <si>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</si>
  <si>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</si>
  <si>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</si>
  <si>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</si>
  <si>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</si>
  <si>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</si>
  <si>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</si>
  <si>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</si>
  <si>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</si>
  <si>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</si>
  <si>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</si>
  <si>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</si>
  <si>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</si>
  <si>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</si>
  <si>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</si>
  <si>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</si>
  <si>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</si>
  <si>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</si>
  <si>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</si>
  <si>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</si>
  <si>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</si>
  <si>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</si>
  <si>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</si>
  <si>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</si>
  <si>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</si>
  <si>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</si>
  <si>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</si>
  <si>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</si>
  <si>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</si>
  <si>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</si>
  <si>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</si>
  <si>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</si>
  <si>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</si>
  <si>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</si>
  <si>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</si>
  <si>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</si>
  <si>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</si>
  <si>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</si>
  <si>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</si>
  <si>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</si>
  <si>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</si>
  <si>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</si>
  <si>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</si>
  <si>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</si>
  <si>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</si>
  <si>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</si>
  <si>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</si>
  <si>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</si>
  <si>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</si>
  <si>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</si>
  <si>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</si>
  <si>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</si>
  <si>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</si>
  <si>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</si>
  <si>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</si>
  <si>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</si>
  <si>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</si>
  <si>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</si>
  <si>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</si>
  <si>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</si>
  <si>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</si>
  <si>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</si>
  <si>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</si>
  <si>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</si>
  <si>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</si>
  <si>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</si>
  <si>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</si>
  <si>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</si>
  <si>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</si>
  <si>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</si>
  <si>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</si>
  <si>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</si>
  <si>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</si>
  <si>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</si>
  <si>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</si>
  <si>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</si>
  <si>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</si>
  <si>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</si>
  <si>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</si>
  <si>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</si>
  <si>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</si>
  <si>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</si>
  <si>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</si>
  <si>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</si>
  <si>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</si>
  <si>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</si>
  <si>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</si>
  <si>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</si>
  <si>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</si>
  <si>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</si>
  <si>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</si>
  <si>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</si>
  <si>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</si>
  <si>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</si>
  <si>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</si>
  <si>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</si>
  <si>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</si>
  <si>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</si>
  <si>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</si>
  <si>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</si>
  <si>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</si>
  <si>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</si>
  <si>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</si>
  <si>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</si>
  <si>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</si>
  <si>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</si>
  <si>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</si>
  <si>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</si>
  <si>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</si>
  <si>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</si>
  <si>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</si>
  <si>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</si>
  <si>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</si>
  <si>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</si>
  <si>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</si>
  <si>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</si>
  <si>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</si>
  <si>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</si>
  <si>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</si>
  <si>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</si>
  <si>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</si>
  <si>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</si>
  <si>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</si>
  <si>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</si>
  <si>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</si>
  <si>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</si>
  <si>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</si>
  <si>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</si>
  <si>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</si>
  <si>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</si>
  <si>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</si>
  <si>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</si>
  <si>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</si>
  <si>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</si>
  <si>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</si>
  <si>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</si>
  <si>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</si>
  <si>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</si>
  <si>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</si>
  <si>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</si>
  <si>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</si>
  <si>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</si>
  <si>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</si>
  <si>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</si>
  <si>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</si>
  <si>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</si>
  <si>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</si>
  <si>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</si>
  <si>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</si>
  <si>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</si>
  <si>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</si>
  <si>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</si>
  <si>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</si>
  <si>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</si>
  <si>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</si>
  <si>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</si>
  <si>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</si>
  <si>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</si>
  <si>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</si>
  <si>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</si>
  <si>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</si>
  <si>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</si>
  <si>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</si>
  <si>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</si>
  <si>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</si>
  <si>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</si>
  <si>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</si>
  <si>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</si>
  <si>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</si>
  <si>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</si>
  <si>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</si>
  <si>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</si>
  <si>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</si>
  <si>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</si>
  <si>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</si>
  <si>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</si>
  <si>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</si>
  <si>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</si>
  <si>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</si>
  <si>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</si>
  <si>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</si>
  <si>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</si>
  <si>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</si>
  <si>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</si>
  <si>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</si>
  <si>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</si>
  <si>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</si>
  <si>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</si>
  <si>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</si>
  <si>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</si>
  <si>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</si>
  <si>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</si>
  <si>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</si>
  <si>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</si>
  <si>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</si>
  <si>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</si>
  <si>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</si>
  <si>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</si>
  <si>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</si>
  <si>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</si>
  <si>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</si>
  <si>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</si>
  <si>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</si>
  <si>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</si>
  <si>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</si>
  <si>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</si>
  <si>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</si>
  <si>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</si>
  <si>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</si>
  <si>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</si>
  <si>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</si>
  <si>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</si>
  <si>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</si>
  <si>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</si>
  <si>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</si>
  <si>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</si>
  <si>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</si>
  <si>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</si>
  <si>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</si>
  <si>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</si>
  <si>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</si>
  <si>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</si>
  <si>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</si>
  <si>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</si>
  <si>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</si>
  <si>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</si>
  <si>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</si>
  <si>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</si>
  <si>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</si>
  <si>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</si>
  <si>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</si>
  <si>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</si>
  <si>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</si>
  <si>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</si>
  <si>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</si>
  <si>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</si>
  <si>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</si>
  <si>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</si>
  <si>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</si>
  <si>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</si>
  <si>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</si>
  <si>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</si>
  <si>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</si>
  <si>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</si>
  <si>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</si>
  <si>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</si>
  <si>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</si>
  <si>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</si>
  <si>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</si>
  <si>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</si>
  <si>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</si>
  <si>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</si>
  <si>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</si>
  <si>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</si>
  <si>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</si>
  <si>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</si>
  <si>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</si>
  <si>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</si>
  <si>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</si>
  <si>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</si>
  <si>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</si>
  <si>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</si>
  <si>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</si>
  <si>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</si>
  <si>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</si>
  <si>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</si>
  <si>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</si>
  <si>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</si>
  <si>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</si>
  <si>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</si>
  <si>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</si>
  <si>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</si>
  <si>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</si>
  <si>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</si>
  <si>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</si>
  <si>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</si>
  <si>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</si>
  <si>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</si>
  <si>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</si>
  <si>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</si>
  <si>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</si>
  <si>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</si>
  <si>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</si>
  <si>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</si>
  <si>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</si>
  <si>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</si>
  <si>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</si>
  <si>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</si>
  <si>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</si>
  <si>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</si>
  <si>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</si>
  <si>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</si>
  <si>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</si>
  <si>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</si>
  <si>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</si>
  <si>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</si>
  <si>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</si>
  <si>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</si>
  <si>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</si>
  <si>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</si>
  <si>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</si>
  <si>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</si>
  <si>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</si>
  <si>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</si>
  <si>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</si>
  <si>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</si>
  <si>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</si>
  <si>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</si>
  <si>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</si>
  <si>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</si>
  <si>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</si>
  <si>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</si>
  <si>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</si>
  <si>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</si>
  <si>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</si>
  <si>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</si>
  <si>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</si>
  <si>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</si>
  <si>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</si>
  <si>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</si>
  <si>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</si>
  <si>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</si>
  <si>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</si>
  <si>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</si>
  <si>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</si>
  <si>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</si>
  <si>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</si>
  <si>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</si>
  <si>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</si>
  <si>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</si>
  <si>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</si>
  <si>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</si>
  <si>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</si>
  <si>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</si>
  <si>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</si>
  <si>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</si>
  <si>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</si>
  <si>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</si>
  <si>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</si>
  <si>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</si>
  <si>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</si>
  <si>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</si>
  <si>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</si>
  <si>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</si>
  <si>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</si>
  <si>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</si>
  <si>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</si>
  <si>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</si>
  <si>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</si>
  <si>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</si>
  <si>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</si>
  <si>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</si>
  <si>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</si>
  <si>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</si>
  <si>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</si>
  <si>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</si>
  <si>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</si>
  <si>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</si>
  <si>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</si>
  <si>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</si>
  <si>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</si>
  <si>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</si>
  <si>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</si>
  <si>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</si>
  <si>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</si>
  <si>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</si>
  <si>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</si>
  <si>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</si>
  <si>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</si>
  <si>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</si>
  <si>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</si>
  <si>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</si>
  <si>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</si>
  <si>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</si>
  <si>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</si>
  <si>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</si>
  <si>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</si>
  <si>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</si>
  <si>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</si>
  <si>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</si>
  <si>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</si>
  <si>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</si>
  <si>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</si>
  <si>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</si>
  <si>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</si>
  <si>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</si>
  <si>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</si>
  <si>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</si>
  <si>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</si>
  <si>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</si>
  <si>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</si>
  <si>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</si>
  <si>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</si>
  <si>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</si>
  <si>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</si>
  <si>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</si>
  <si>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</si>
  <si>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</si>
  <si>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</si>
  <si>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</si>
  <si>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</si>
  <si>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</si>
  <si>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</si>
  <si>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</si>
  <si>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</si>
  <si>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</si>
  <si>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</si>
  <si>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</si>
  <si>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</si>
  <si>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</si>
  <si>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</si>
  <si>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</si>
  <si>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</si>
  <si>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</si>
  <si>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</si>
  <si>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</si>
  <si>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</si>
  <si>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</si>
  <si>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</si>
  <si>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</si>
  <si>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</si>
  <si>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</si>
  <si>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</si>
  <si>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</si>
  <si>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</si>
  <si>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</si>
  <si>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</si>
  <si>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</si>
  <si>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</si>
  <si>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</si>
  <si>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</si>
  <si>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</si>
  <si>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</si>
  <si>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</si>
  <si>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</si>
  <si>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</si>
  <si>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</si>
  <si>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</si>
  <si>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</si>
  <si>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</si>
  <si>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</si>
  <si>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</si>
  <si>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</si>
  <si>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</si>
  <si>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</si>
  <si>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</si>
  <si>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</si>
  <si>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</si>
  <si>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</si>
  <si>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</si>
  <si>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</si>
  <si>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</si>
  <si>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</si>
  <si>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</si>
  <si>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</si>
  <si>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</si>
  <si>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</si>
  <si>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</si>
  <si>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</si>
  <si>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</si>
  <si>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</si>
  <si>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</si>
  <si>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</si>
  <si>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</si>
  <si>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</si>
  <si>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</si>
  <si>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</si>
  <si>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</si>
  <si>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</si>
  <si>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</si>
  <si>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</si>
  <si>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</si>
  <si>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</si>
  <si>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</si>
  <si>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</si>
  <si>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</si>
  <si>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</si>
  <si>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</si>
  <si>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</si>
  <si>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</si>
  <si>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</si>
  <si>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</si>
  <si>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</si>
  <si>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</si>
  <si>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</si>
  <si>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</si>
  <si>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</si>
  <si>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</si>
  <si>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</si>
  <si>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</si>
  <si>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</si>
  <si>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</si>
  <si>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</si>
  <si>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</si>
  <si>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</si>
  <si>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</si>
  <si>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</si>
  <si>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</si>
  <si>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</si>
  <si>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</si>
  <si>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</si>
  <si>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</si>
  <si>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</si>
  <si>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</si>
  <si>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</si>
  <si>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</si>
  <si>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</si>
  <si>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</si>
  <si>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</si>
  <si>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</si>
  <si>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</si>
  <si>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</si>
  <si>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</si>
  <si>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</si>
  <si>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</si>
  <si>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</si>
  <si>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</si>
  <si>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</si>
  <si>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</si>
  <si>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</si>
  <si>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</si>
  <si>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</si>
  <si>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</si>
  <si>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</si>
  <si>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</si>
  <si>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</si>
  <si>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</si>
  <si>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</si>
  <si>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</si>
  <si>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</si>
  <si>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</si>
  <si>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</si>
  <si>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</si>
  <si>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</si>
  <si>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</si>
  <si>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</si>
  <si>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</si>
  <si>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</si>
  <si>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</si>
  <si>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</si>
  <si>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</si>
  <si>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</si>
  <si>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</si>
  <si>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</si>
  <si>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</si>
  <si>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</si>
  <si>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</si>
  <si>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</si>
  <si>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</si>
  <si>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</si>
  <si>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</si>
  <si>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</si>
  <si>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</si>
  <si>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</si>
  <si>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</si>
  <si>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</si>
  <si>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</si>
  <si>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</si>
  <si>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</si>
  <si>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</si>
  <si>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</si>
  <si>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</si>
  <si>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</si>
  <si>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</si>
  <si>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</si>
  <si>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</si>
  <si>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</si>
  <si>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</si>
  <si>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</si>
  <si>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</si>
  <si>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</si>
  <si>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</si>
  <si>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</si>
  <si>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</si>
  <si>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</si>
  <si>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</si>
  <si>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</si>
  <si>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</si>
  <si>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</si>
  <si>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</si>
  <si>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</si>
  <si>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</si>
  <si>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</si>
  <si>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</si>
  <si>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</si>
  <si>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</si>
  <si>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</si>
  <si>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</si>
  <si>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</si>
  <si>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</si>
  <si>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</si>
  <si>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</si>
  <si>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</si>
  <si>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</si>
  <si>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</si>
  <si>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</si>
  <si>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</si>
  <si>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</si>
  <si>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</si>
  <si>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</si>
  <si>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</si>
  <si>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</si>
  <si>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</si>
  <si>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</si>
  <si>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</si>
  <si>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</si>
  <si>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</si>
  <si>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</si>
  <si>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</si>
  <si>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</si>
  <si>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</si>
  <si>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</si>
  <si>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</si>
  <si>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</si>
  <si>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</si>
  <si>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</si>
  <si>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</si>
  <si>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</si>
  <si>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</si>
  <si>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</si>
  <si>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</si>
  <si>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</si>
  <si>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</si>
  <si>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</si>
  <si>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</si>
  <si>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</si>
  <si>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</si>
  <si>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</si>
  <si>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</si>
  <si>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</si>
  <si>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</si>
  <si>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</si>
  <si>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</si>
  <si>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</si>
  <si>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</si>
  <si>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</si>
  <si>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</si>
  <si>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</si>
  <si>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</si>
  <si>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</si>
  <si>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</si>
  <si>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</si>
  <si>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</si>
  <si>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</si>
  <si>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</si>
  <si>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</si>
  <si>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</si>
  <si>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</si>
  <si>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</si>
  <si>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</si>
  <si>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</si>
  <si>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</si>
  <si>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</si>
  <si>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</si>
  <si>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</si>
  <si>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</si>
  <si>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</si>
  <si>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</si>
  <si>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</si>
  <si>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</si>
  <si>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</si>
  <si>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</si>
  <si>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</si>
  <si>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</si>
  <si>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</si>
  <si>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</si>
  <si>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</si>
  <si>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</si>
  <si>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</si>
  <si>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</si>
  <si>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</si>
  <si>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</si>
  <si>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</si>
  <si>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</si>
  <si>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</si>
  <si>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</si>
  <si>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</si>
  <si>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</si>
  <si>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</si>
  <si>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</si>
  <si>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</si>
  <si>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</si>
  <si>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</si>
  <si>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</si>
  <si>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</si>
  <si>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</si>
  <si>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</si>
  <si>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</si>
  <si>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</si>
  <si>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</si>
  <si>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</si>
  <si>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</si>
  <si>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</si>
  <si>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</si>
  <si>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</si>
  <si>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</si>
  <si>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</si>
  <si>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</si>
  <si>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</si>
  <si>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</si>
  <si>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</si>
  <si>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</si>
  <si>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</si>
  <si>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</si>
  <si>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</si>
  <si>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</si>
  <si>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</si>
  <si>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</si>
  <si>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</si>
  <si>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</si>
  <si>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</si>
  <si>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</si>
  <si>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</si>
  <si>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</si>
  <si>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</si>
  <si>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</si>
  <si>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DELNICE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</si>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</sst>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1112402.9099999999</v>
      </c>
      <c r="D2" s="7">
        <f>'PR-RAS'!E6</f>
        <v>1200389.51</v>
      </c>
      <c r="E2" s="7">
        <v>0</v>
      </c>
      <c r="F2" s="7">
        <v>0</v>
      </c>
      <c r="G2" s="8">
        <f t="shared" ref="G2:G274" si="0">(B2/1000)*(C2*1+D2*2)</f>
        <v>3513.1819299999997</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971078.29999999993</v>
      </c>
      <c r="D45" s="2">
        <f>'PR-RAS'!E49</f>
        <v>1005090.1799999999</v>
      </c>
      <c r="E45" s="2">
        <v>0</v>
      </c>
      <c r="F45" s="2">
        <v>0</v>
      </c>
      <c r="G45" s="3">
        <f t="shared" si="0"/>
        <v>131175.38103999998</v>
      </c>
      <c r="H45" s="3">
        <f t="shared" si="1"/>
        <v>0.47999999986495823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971078.29999999993</v>
      </c>
      <c r="D64" s="2">
        <f>'PR-RAS'!E68</f>
        <v>1005090.1799999999</v>
      </c>
      <c r="E64" s="2">
        <v>0</v>
      </c>
      <c r="F64" s="2">
        <v>0</v>
      </c>
      <c r="G64" s="3">
        <f t="shared" si="0"/>
        <v>187819.29557999998</v>
      </c>
      <c r="H64" s="3">
        <f t="shared" si="1"/>
        <v>0.47999999986495823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969305.33</v>
      </c>
      <c r="D65" s="2">
        <f>'PR-RAS'!E69</f>
        <v>1003133.48</v>
      </c>
      <c r="E65" s="2">
        <v>0</v>
      </c>
      <c r="F65" s="2">
        <v>0</v>
      </c>
      <c r="G65" s="3">
        <f t="shared" si="0"/>
        <v>190436.62656</v>
      </c>
      <c r="H65" s="3">
        <f t="shared" si="1"/>
        <v>0.80999999993946403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1772.97</v>
      </c>
      <c r="D66" s="2">
        <f>'PR-RAS'!E70</f>
        <v>1956.7</v>
      </c>
      <c r="E66" s="2">
        <v>0</v>
      </c>
      <c r="F66" s="2">
        <v>0</v>
      </c>
      <c r="G66" s="3">
        <f t="shared" si="0"/>
        <v>369.61405000000002</v>
      </c>
      <c r="H66" s="3">
        <f t="shared" si="1"/>
        <v>0.32999999999992724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4.2699999999999996</v>
      </c>
      <c r="D78" s="2">
        <f>'PR-RAS'!E82</f>
        <v>5.76</v>
      </c>
      <c r="E78" s="2">
        <v>0</v>
      </c>
      <c r="F78" s="2">
        <v>0</v>
      </c>
      <c r="G78" s="3">
        <f t="shared" si="0"/>
        <v>1.21583</v>
      </c>
      <c r="H78" s="3">
        <f t="shared" si="1"/>
        <v>0.50999999999999979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4.2699999999999996</v>
      </c>
      <c r="D79" s="2">
        <f>'PR-RAS'!E83</f>
        <v>5.76</v>
      </c>
      <c r="E79" s="2">
        <v>0</v>
      </c>
      <c r="F79" s="2">
        <v>0</v>
      </c>
      <c r="G79" s="3">
        <f t="shared" si="0"/>
        <v>1.2316199999999999</v>
      </c>
      <c r="H79" s="3">
        <f t="shared" si="1"/>
        <v>0.50999999999999979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4.2699999999999996</v>
      </c>
      <c r="D81" s="2">
        <f>'PR-RAS'!E85</f>
        <v>5.76</v>
      </c>
      <c r="E81" s="2">
        <v>0</v>
      </c>
      <c r="F81" s="2">
        <v>0</v>
      </c>
      <c r="G81" s="3">
        <f t="shared" si="0"/>
        <v>1.2631999999999999</v>
      </c>
      <c r="H81" s="3">
        <f t="shared" si="1"/>
        <v>0.50999999999999979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2834.41</v>
      </c>
      <c r="D102" s="2">
        <f>'PR-RAS'!E106</f>
        <v>1847.3</v>
      </c>
      <c r="E102" s="2">
        <v>0</v>
      </c>
      <c r="F102" s="2">
        <v>0</v>
      </c>
      <c r="G102" s="3">
        <f t="shared" si="0"/>
        <v>659.43001000000004</v>
      </c>
      <c r="H102" s="3">
        <f t="shared" si="1"/>
        <v>0.70999999999980901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2834.41</v>
      </c>
      <c r="D108" s="2">
        <f>'PR-RAS'!E112</f>
        <v>1847.3</v>
      </c>
      <c r="E108" s="2">
        <v>0</v>
      </c>
      <c r="F108" s="2">
        <v>0</v>
      </c>
      <c r="G108" s="3">
        <f t="shared" si="0"/>
        <v>698.60406999999998</v>
      </c>
      <c r="H108" s="3">
        <f t="shared" si="1"/>
        <v>0.70999999999980901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2834.41</v>
      </c>
      <c r="D113" s="2">
        <f>'PR-RAS'!E117</f>
        <v>1847.3</v>
      </c>
      <c r="E113" s="2">
        <v>0</v>
      </c>
      <c r="F113" s="2">
        <v>0</v>
      </c>
      <c r="G113" s="3">
        <f t="shared" si="0"/>
        <v>731.24912000000006</v>
      </c>
      <c r="H113" s="3">
        <f t="shared" si="1"/>
        <v>0.70999999999980901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12904.97</v>
      </c>
      <c r="D121" s="2">
        <f>'PR-RAS'!E125</f>
        <v>13569.56</v>
      </c>
      <c r="E121" s="2">
        <v>0</v>
      </c>
      <c r="F121" s="2">
        <v>0</v>
      </c>
      <c r="G121" s="3">
        <f t="shared" si="0"/>
        <v>4805.2907999999998</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11934.97</v>
      </c>
      <c r="D122" s="2">
        <f>'PR-RAS'!E126</f>
        <v>11519.56</v>
      </c>
      <c r="E122" s="2">
        <v>0</v>
      </c>
      <c r="F122" s="2">
        <v>0</v>
      </c>
      <c r="G122" s="3">
        <f t="shared" si="0"/>
        <v>4231.8648899999998</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11934.97</v>
      </c>
      <c r="D124" s="2">
        <f>'PR-RAS'!E128</f>
        <v>11519.56</v>
      </c>
      <c r="E124" s="2">
        <v>0</v>
      </c>
      <c r="F124" s="2">
        <v>0</v>
      </c>
      <c r="G124" s="3">
        <f t="shared" si="0"/>
        <v>4301.8130699999992</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970</v>
      </c>
      <c r="D125" s="2">
        <f>'PR-RAS'!E129</f>
        <v>2050</v>
      </c>
      <c r="E125" s="2">
        <v>0</v>
      </c>
      <c r="F125" s="2">
        <v>0</v>
      </c>
      <c r="G125" s="3">
        <f t="shared" si="0"/>
        <v>628.67999999999995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970</v>
      </c>
      <c r="D127" s="2">
        <f>'PR-RAS'!E131</f>
        <v>1050</v>
      </c>
      <c r="E127" s="2">
        <v>0</v>
      </c>
      <c r="F127" s="2">
        <v>0</v>
      </c>
      <c r="G127" s="3">
        <f t="shared" si="0"/>
        <v>386.82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125580.96</v>
      </c>
      <c r="D130" s="2">
        <f>'PR-RAS'!E134</f>
        <v>179876.71000000002</v>
      </c>
      <c r="E130" s="2">
        <v>0</v>
      </c>
      <c r="F130" s="2">
        <v>0</v>
      </c>
      <c r="G130" s="3">
        <f t="shared" si="0"/>
        <v>62608.135020000009</v>
      </c>
      <c r="H130" s="3">
        <f t="shared" si="1"/>
        <v>0.3299999999726424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125580.96</v>
      </c>
      <c r="D131" s="2">
        <f>'PR-RAS'!E135</f>
        <v>179876.71000000002</v>
      </c>
      <c r="E131" s="2">
        <v>0</v>
      </c>
      <c r="F131" s="2">
        <v>0</v>
      </c>
      <c r="G131" s="3">
        <f t="shared" si="0"/>
        <v>63093.469400000009</v>
      </c>
      <c r="H131" s="3">
        <f t="shared" si="1"/>
        <v>0.3299999999726424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121380.96</v>
      </c>
      <c r="D132" s="2">
        <f>'PR-RAS'!E136</f>
        <v>128687.96</v>
      </c>
      <c r="E132" s="2">
        <v>0</v>
      </c>
      <c r="F132" s="2">
        <v>0</v>
      </c>
      <c r="G132" s="3">
        <f t="shared" si="0"/>
        <v>49617.151280000005</v>
      </c>
      <c r="H132" s="3">
        <f t="shared" si="1"/>
        <v>7.9999999987194315E-2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4200</v>
      </c>
      <c r="D133" s="2">
        <f>'PR-RAS'!E137</f>
        <v>51188.75</v>
      </c>
      <c r="E133" s="2">
        <v>0</v>
      </c>
      <c r="F133" s="2">
        <v>0</v>
      </c>
      <c r="G133" s="3">
        <f t="shared" si="0"/>
        <v>14068.230000000001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1106211.33</v>
      </c>
      <c r="D148" s="2">
        <f>'PR-RAS'!E152</f>
        <v>1233621.67</v>
      </c>
      <c r="E148" s="2">
        <v>0</v>
      </c>
      <c r="F148" s="2">
        <v>0</v>
      </c>
      <c r="G148" s="3">
        <f t="shared" si="0"/>
        <v>525297.83649000002</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968579.82</v>
      </c>
      <c r="D149" s="2">
        <f>'PR-RAS'!E153</f>
        <v>1104607.75</v>
      </c>
      <c r="E149" s="2">
        <v>0</v>
      </c>
      <c r="F149" s="2">
        <v>0</v>
      </c>
      <c r="G149" s="3">
        <f t="shared" si="0"/>
        <v>470313.70735999994</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806447.64</v>
      </c>
      <c r="D150" s="2">
        <f>'PR-RAS'!E154</f>
        <v>914516.11</v>
      </c>
      <c r="E150" s="2">
        <v>0</v>
      </c>
      <c r="F150" s="2">
        <v>0</v>
      </c>
      <c r="G150" s="3">
        <f t="shared" si="0"/>
        <v>392686.49913999997</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806447.64</v>
      </c>
      <c r="D151" s="2">
        <f>'PR-RAS'!E155</f>
        <v>914516.11</v>
      </c>
      <c r="E151" s="2">
        <v>0</v>
      </c>
      <c r="F151" s="2">
        <v>0</v>
      </c>
      <c r="G151" s="3">
        <f t="shared" si="0"/>
        <v>395321.97899999999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33475.839999999997</v>
      </c>
      <c r="D155" s="2">
        <f>'PR-RAS'!E159</f>
        <v>39671.410000000003</v>
      </c>
      <c r="E155" s="2">
        <v>0</v>
      </c>
      <c r="F155" s="2">
        <v>0</v>
      </c>
      <c r="G155" s="3">
        <f t="shared" si="0"/>
        <v>17374.073639999999</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128656.34</v>
      </c>
      <c r="D156" s="2">
        <f>'PR-RAS'!E160</f>
        <v>150420.23000000001</v>
      </c>
      <c r="E156" s="2">
        <v>0</v>
      </c>
      <c r="F156" s="2">
        <v>0</v>
      </c>
      <c r="G156" s="3">
        <f t="shared" si="0"/>
        <v>66572.004000000001</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128639.58</v>
      </c>
      <c r="D158" s="2">
        <f>'PR-RAS'!E162</f>
        <v>150420.23000000001</v>
      </c>
      <c r="E158" s="2">
        <v>0</v>
      </c>
      <c r="F158" s="2">
        <v>0</v>
      </c>
      <c r="G158" s="3">
        <f t="shared" si="0"/>
        <v>67428.366280000002</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16.760000000000002</v>
      </c>
      <c r="D159" s="2">
        <f>'PR-RAS'!E163</f>
        <v>0</v>
      </c>
      <c r="E159" s="2">
        <v>0</v>
      </c>
      <c r="F159" s="2">
        <v>0</v>
      </c>
      <c r="G159" s="3">
        <f t="shared" si="0"/>
        <v>2.6480800000000002</v>
      </c>
      <c r="H159" s="3">
        <f t="shared" si="1"/>
        <v>0.23999999999999844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136432.68</v>
      </c>
      <c r="D160" s="2">
        <f>'PR-RAS'!E164</f>
        <v>128312.9</v>
      </c>
      <c r="E160" s="2">
        <v>0</v>
      </c>
      <c r="F160" s="2">
        <v>0</v>
      </c>
      <c r="G160" s="3">
        <f t="shared" si="0"/>
        <v>62496.298319999994</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46883.19</v>
      </c>
      <c r="D161" s="2">
        <f>'PR-RAS'!E165</f>
        <v>44206.85</v>
      </c>
      <c r="E161" s="2">
        <v>0</v>
      </c>
      <c r="F161" s="2">
        <v>0</v>
      </c>
      <c r="G161" s="3">
        <f t="shared" si="0"/>
        <v>21647.502400000001</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7503.15</v>
      </c>
      <c r="D162" s="2">
        <f>'PR-RAS'!E166</f>
        <v>6536.3</v>
      </c>
      <c r="E162" s="2">
        <v>0</v>
      </c>
      <c r="F162" s="2">
        <v>0</v>
      </c>
      <c r="G162" s="3">
        <f t="shared" si="0"/>
        <v>3312.6957499999999</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38259.71</v>
      </c>
      <c r="D163" s="2">
        <f>'PR-RAS'!E167</f>
        <v>32906.949999999997</v>
      </c>
      <c r="E163" s="2">
        <v>0</v>
      </c>
      <c r="F163" s="2">
        <v>0</v>
      </c>
      <c r="G163" s="3">
        <f t="shared" si="0"/>
        <v>16859.924819999997</v>
      </c>
      <c r="H163" s="3">
        <f t="shared" si="1"/>
        <v>0.3400000000037835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1120.33</v>
      </c>
      <c r="D164" s="2">
        <f>'PR-RAS'!E168</f>
        <v>4763.6000000000004</v>
      </c>
      <c r="E164" s="2">
        <v>0</v>
      </c>
      <c r="F164" s="2">
        <v>0</v>
      </c>
      <c r="G164" s="3">
        <f t="shared" si="0"/>
        <v>1735.5473900000002</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49965.94000000001</v>
      </c>
      <c r="D166" s="2">
        <f>'PR-RAS'!E170</f>
        <v>52687.95</v>
      </c>
      <c r="E166" s="2">
        <v>0</v>
      </c>
      <c r="F166" s="2">
        <v>0</v>
      </c>
      <c r="G166" s="3">
        <f t="shared" si="0"/>
        <v>25631.403600000001</v>
      </c>
      <c r="H166" s="3">
        <f t="shared" si="1"/>
        <v>0.10999999999330612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8375.7999999999993</v>
      </c>
      <c r="D167" s="2">
        <f>'PR-RAS'!E171</f>
        <v>8277.07</v>
      </c>
      <c r="E167" s="2">
        <v>0</v>
      </c>
      <c r="F167" s="2">
        <v>0</v>
      </c>
      <c r="G167" s="3">
        <f t="shared" si="0"/>
        <v>4138.3700399999998</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738.86</v>
      </c>
      <c r="D168" s="2">
        <f>'PR-RAS'!E172</f>
        <v>612.12</v>
      </c>
      <c r="E168" s="2">
        <v>0</v>
      </c>
      <c r="F168" s="2">
        <v>0</v>
      </c>
      <c r="G168" s="3">
        <f t="shared" si="0"/>
        <v>327.83769999999998</v>
      </c>
      <c r="H168" s="3">
        <f t="shared" si="1"/>
        <v>0.25999999999999091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39611.360000000001</v>
      </c>
      <c r="D169" s="2">
        <f>'PR-RAS'!E173</f>
        <v>38471.949999999997</v>
      </c>
      <c r="E169" s="2">
        <v>0</v>
      </c>
      <c r="F169" s="2">
        <v>0</v>
      </c>
      <c r="G169" s="3">
        <f t="shared" si="0"/>
        <v>19581.28368</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1126.76</v>
      </c>
      <c r="D170" s="2">
        <f>'PR-RAS'!E174</f>
        <v>1078.04</v>
      </c>
      <c r="E170" s="2">
        <v>0</v>
      </c>
      <c r="F170" s="2">
        <v>0</v>
      </c>
      <c r="G170" s="3">
        <f t="shared" si="0"/>
        <v>554.79996000000006</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113.16</v>
      </c>
      <c r="D171" s="2">
        <f>'PR-RAS'!E175</f>
        <v>2932.77</v>
      </c>
      <c r="E171" s="2">
        <v>0</v>
      </c>
      <c r="F171" s="2">
        <v>0</v>
      </c>
      <c r="G171" s="3">
        <f t="shared" si="0"/>
        <v>1016.379</v>
      </c>
      <c r="H171" s="3">
        <f t="shared" si="1"/>
        <v>0.39000000000001478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1316</v>
      </c>
      <c r="E173" s="2">
        <v>0</v>
      </c>
      <c r="F173" s="2">
        <v>0</v>
      </c>
      <c r="G173" s="3">
        <f t="shared" si="0"/>
        <v>452.70399999999995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33542.36</v>
      </c>
      <c r="D174" s="2">
        <f>'PR-RAS'!E178</f>
        <v>25825.13</v>
      </c>
      <c r="E174" s="2">
        <v>0</v>
      </c>
      <c r="F174" s="2">
        <v>0</v>
      </c>
      <c r="G174" s="3">
        <f t="shared" si="0"/>
        <v>14738.323259999997</v>
      </c>
      <c r="H174" s="3">
        <f t="shared" si="1"/>
        <v>0.49000000000160071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3717.54</v>
      </c>
      <c r="D175" s="2">
        <f>'PR-RAS'!E179</f>
        <v>3070.51</v>
      </c>
      <c r="E175" s="2">
        <v>0</v>
      </c>
      <c r="F175" s="2">
        <v>0</v>
      </c>
      <c r="G175" s="3">
        <f t="shared" si="0"/>
        <v>1715.3894400000001</v>
      </c>
      <c r="H175" s="3">
        <f t="shared" si="1"/>
        <v>0.9499999999998181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8312.2900000000009</v>
      </c>
      <c r="D176" s="2">
        <f>'PR-RAS'!E180</f>
        <v>5039.3999999999996</v>
      </c>
      <c r="E176" s="2">
        <v>0</v>
      </c>
      <c r="F176" s="2">
        <v>0</v>
      </c>
      <c r="G176" s="3">
        <f t="shared" si="0"/>
        <v>3218.4407499999998</v>
      </c>
      <c r="H176" s="3">
        <f t="shared" si="1"/>
        <v>0.69000000000050932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610</v>
      </c>
      <c r="E177" s="2">
        <v>0</v>
      </c>
      <c r="F177" s="2">
        <v>0</v>
      </c>
      <c r="G177" s="3">
        <f t="shared" si="0"/>
        <v>214.72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7308.76</v>
      </c>
      <c r="D178" s="2">
        <f>'PR-RAS'!E182</f>
        <v>7102.08</v>
      </c>
      <c r="E178" s="2">
        <v>0</v>
      </c>
      <c r="F178" s="2">
        <v>0</v>
      </c>
      <c r="G178" s="3">
        <f t="shared" si="0"/>
        <v>3807.7868399999993</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1915.8</v>
      </c>
      <c r="D179" s="2">
        <f>'PR-RAS'!E183</f>
        <v>2153.3000000000002</v>
      </c>
      <c r="E179" s="2">
        <v>0</v>
      </c>
      <c r="F179" s="2">
        <v>0</v>
      </c>
      <c r="G179" s="3">
        <f t="shared" si="0"/>
        <v>1107.5871999999999</v>
      </c>
      <c r="H179" s="3">
        <f t="shared" si="1"/>
        <v>0.50000000000022737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1600</v>
      </c>
      <c r="D180" s="2">
        <f>'PR-RAS'!E184</f>
        <v>1655</v>
      </c>
      <c r="E180" s="2">
        <v>0</v>
      </c>
      <c r="F180" s="2">
        <v>0</v>
      </c>
      <c r="G180" s="3">
        <f t="shared" si="0"/>
        <v>878.89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716.88</v>
      </c>
      <c r="D181" s="2">
        <f>'PR-RAS'!E185</f>
        <v>0</v>
      </c>
      <c r="E181" s="2">
        <v>0</v>
      </c>
      <c r="F181" s="2">
        <v>0</v>
      </c>
      <c r="G181" s="3">
        <f t="shared" si="0"/>
        <v>129.0384</v>
      </c>
      <c r="H181" s="3">
        <f t="shared" si="1"/>
        <v>0.12000000000000455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3796.28</v>
      </c>
      <c r="D182" s="2">
        <f>'PR-RAS'!E186</f>
        <v>4171.9799999999996</v>
      </c>
      <c r="E182" s="2">
        <v>0</v>
      </c>
      <c r="F182" s="2">
        <v>0</v>
      </c>
      <c r="G182" s="3">
        <f t="shared" si="0"/>
        <v>2197.3834400000001</v>
      </c>
      <c r="H182" s="3">
        <f t="shared" si="1"/>
        <v>0.30000000000063665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6174.81</v>
      </c>
      <c r="D183" s="2">
        <f>'PR-RAS'!E187</f>
        <v>2022.86</v>
      </c>
      <c r="E183" s="2">
        <v>0</v>
      </c>
      <c r="F183" s="2">
        <v>0</v>
      </c>
      <c r="G183" s="3">
        <f t="shared" si="0"/>
        <v>1860.1364600000002</v>
      </c>
      <c r="H183" s="3">
        <f t="shared" si="1"/>
        <v>0.32999999999969987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6041.19</v>
      </c>
      <c r="D190" s="2">
        <f>'PR-RAS'!E194</f>
        <v>5592.97</v>
      </c>
      <c r="E190" s="2">
        <v>0</v>
      </c>
      <c r="F190" s="2">
        <v>0</v>
      </c>
      <c r="G190" s="3">
        <f t="shared" si="0"/>
        <v>3255.9275700000003</v>
      </c>
      <c r="H190" s="3">
        <f t="shared" si="1"/>
        <v>0.21999999999934516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1960.18</v>
      </c>
      <c r="E192" s="2">
        <v>0</v>
      </c>
      <c r="F192" s="2">
        <v>0</v>
      </c>
      <c r="G192" s="3">
        <f t="shared" si="0"/>
        <v>748.78876000000002</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3183.58</v>
      </c>
      <c r="D193" s="2">
        <f>'PR-RAS'!E197</f>
        <v>69.58</v>
      </c>
      <c r="E193" s="2">
        <v>0</v>
      </c>
      <c r="F193" s="2">
        <v>0</v>
      </c>
      <c r="G193" s="3">
        <f t="shared" si="0"/>
        <v>637.96607999999992</v>
      </c>
      <c r="H193" s="3">
        <f t="shared" si="1"/>
        <v>0.84000000000007446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2087.5500000000002</v>
      </c>
      <c r="D195" s="2">
        <f>'PR-RAS'!E199</f>
        <v>2496</v>
      </c>
      <c r="E195" s="2">
        <v>0</v>
      </c>
      <c r="F195" s="2">
        <v>0</v>
      </c>
      <c r="G195" s="3">
        <f t="shared" si="0"/>
        <v>1373.4327000000001</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373.28</v>
      </c>
      <c r="D196" s="2">
        <f>'PR-RAS'!E200</f>
        <v>0</v>
      </c>
      <c r="E196" s="2">
        <v>0</v>
      </c>
      <c r="F196" s="2">
        <v>0</v>
      </c>
      <c r="G196" s="3">
        <f t="shared" si="0"/>
        <v>72.789599999999993</v>
      </c>
      <c r="H196" s="3">
        <f t="shared" si="1"/>
        <v>0.27999999999997272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396.78</v>
      </c>
      <c r="D197" s="2">
        <f>'PR-RAS'!E201</f>
        <v>1042.21</v>
      </c>
      <c r="E197" s="2">
        <v>0</v>
      </c>
      <c r="F197" s="2">
        <v>0</v>
      </c>
      <c r="G197" s="3">
        <f t="shared" si="0"/>
        <v>486.3152</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937.83</v>
      </c>
      <c r="D198" s="2">
        <f>'PR-RAS'!E202</f>
        <v>395.02</v>
      </c>
      <c r="E198" s="2">
        <v>0</v>
      </c>
      <c r="F198" s="2">
        <v>0</v>
      </c>
      <c r="G198" s="3">
        <f t="shared" si="0"/>
        <v>340.39038999999997</v>
      </c>
      <c r="H198" s="3">
        <f t="shared" si="1"/>
        <v>0.18999999999994088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937.83</v>
      </c>
      <c r="D212" s="2">
        <f>'PR-RAS'!E216</f>
        <v>395.02</v>
      </c>
      <c r="E212" s="2">
        <v>0</v>
      </c>
      <c r="F212" s="2">
        <v>0</v>
      </c>
      <c r="G212" s="3">
        <f t="shared" si="0"/>
        <v>364.58056999999997</v>
      </c>
      <c r="H212" s="3">
        <f t="shared" si="1"/>
        <v>0.18999999999994088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400</v>
      </c>
      <c r="D213" s="2">
        <f>'PR-RAS'!E217</f>
        <v>395.02</v>
      </c>
      <c r="E213" s="2">
        <v>0</v>
      </c>
      <c r="F213" s="2">
        <v>0</v>
      </c>
      <c r="G213" s="3">
        <f t="shared" si="0"/>
        <v>252.28847999999999</v>
      </c>
      <c r="H213" s="3">
        <f t="shared" si="1"/>
        <v>1.999999999998181E-2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537.83000000000004</v>
      </c>
      <c r="D215" s="2">
        <f>'PR-RAS'!E219</f>
        <v>0</v>
      </c>
      <c r="E215" s="2">
        <v>0</v>
      </c>
      <c r="F215" s="2">
        <v>0</v>
      </c>
      <c r="G215" s="3">
        <f t="shared" si="0"/>
        <v>115.09562000000001</v>
      </c>
      <c r="H215" s="3">
        <f t="shared" si="1"/>
        <v>0.16999999999995907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261</v>
      </c>
      <c r="D269" s="2">
        <f>'PR-RAS'!E273</f>
        <v>306</v>
      </c>
      <c r="E269" s="2">
        <v>0</v>
      </c>
      <c r="F269" s="2">
        <v>0</v>
      </c>
      <c r="G269" s="3">
        <f t="shared" si="0"/>
        <v>233.96400000000003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261</v>
      </c>
      <c r="D270" s="2">
        <f>'PR-RAS'!E274</f>
        <v>306</v>
      </c>
      <c r="E270" s="2">
        <v>0</v>
      </c>
      <c r="F270" s="2">
        <v>0</v>
      </c>
      <c r="G270" s="3">
        <f t="shared" si="0"/>
        <v>234.83700000000002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261</v>
      </c>
      <c r="D272" s="2">
        <f>'PR-RAS'!E276</f>
        <v>306</v>
      </c>
      <c r="E272" s="2">
        <v>0</v>
      </c>
      <c r="F272" s="2">
        <v>0</v>
      </c>
      <c r="G272" s="3">
        <f t="shared" si="0"/>
        <v>236.58300000000003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1106211.33</v>
      </c>
      <c r="D295" s="2">
        <f>'PR-RAS'!E299</f>
        <v>1233621.67</v>
      </c>
      <c r="E295" s="2">
        <v>0</v>
      </c>
      <c r="F295" s="2">
        <v>0</v>
      </c>
      <c r="G295" s="3">
        <f t="shared" si="12"/>
        <v>1050595.67298</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6191.5799999998417</v>
      </c>
      <c r="D296" s="2">
        <f>'PR-RAS'!E300</f>
        <v>0</v>
      </c>
      <c r="E296" s="2">
        <v>0</v>
      </c>
      <c r="F296" s="2">
        <v>0</v>
      </c>
      <c r="G296" s="3">
        <f t="shared" si="12"/>
        <v>1826.5160999999532</v>
      </c>
      <c r="H296" s="3">
        <f t="shared" si="13"/>
        <v>0.42000000015832484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33232.159999999916</v>
      </c>
      <c r="E297" s="2">
        <v>0</v>
      </c>
      <c r="F297" s="2">
        <v>0</v>
      </c>
      <c r="G297" s="3">
        <f t="shared" si="12"/>
        <v>19673.438719999951</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6086.68</v>
      </c>
      <c r="D298" s="2">
        <f>'PR-RAS'!E302</f>
        <v>2209.85</v>
      </c>
      <c r="E298" s="2">
        <v>0</v>
      </c>
      <c r="F298" s="2">
        <v>0</v>
      </c>
      <c r="G298" s="3">
        <f t="shared" si="12"/>
        <v>3120.3948600000003</v>
      </c>
      <c r="H298" s="3">
        <f t="shared" si="13"/>
        <v>0.46999999999979991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18.510000000000002</v>
      </c>
      <c r="D300" s="2">
        <f>'PR-RAS'!E304</f>
        <v>86387.47</v>
      </c>
      <c r="E300" s="2">
        <v>0</v>
      </c>
      <c r="F300" s="2">
        <v>0</v>
      </c>
      <c r="G300" s="3">
        <f t="shared" si="12"/>
        <v>51665.241549999999</v>
      </c>
      <c r="H300" s="3">
        <f t="shared" si="13"/>
        <v>0.96000000000116259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18.510000000000002</v>
      </c>
      <c r="D301" s="2">
        <f>'PR-RAS'!E305</f>
        <v>948.12</v>
      </c>
      <c r="E301" s="2">
        <v>0</v>
      </c>
      <c r="F301" s="2">
        <v>0</v>
      </c>
      <c r="G301" s="3">
        <f t="shared" si="12"/>
        <v>574.42499999999995</v>
      </c>
      <c r="H301" s="3">
        <f t="shared" si="13"/>
        <v>0.61000000000000298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188.94</v>
      </c>
      <c r="D303" s="2">
        <f>'PR-RAS'!E308</f>
        <v>0</v>
      </c>
      <c r="E303" s="2">
        <v>0</v>
      </c>
      <c r="F303" s="2">
        <v>0</v>
      </c>
      <c r="G303" s="3">
        <f t="shared" si="12"/>
        <v>57.05988</v>
      </c>
      <c r="H303" s="3">
        <f t="shared" si="13"/>
        <v>6.0000000000002274E-2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188.94</v>
      </c>
      <c r="D316" s="2">
        <f>'PR-RAS'!E321</f>
        <v>0</v>
      </c>
      <c r="E316" s="2">
        <v>0</v>
      </c>
      <c r="F316" s="2">
        <v>0</v>
      </c>
      <c r="G316" s="3">
        <f t="shared" si="12"/>
        <v>59.516100000000002</v>
      </c>
      <c r="H316" s="3">
        <f t="shared" si="13"/>
        <v>6.0000000000002274E-2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188.94</v>
      </c>
      <c r="D317" s="2">
        <f>'PR-RAS'!E322</f>
        <v>0</v>
      </c>
      <c r="E317" s="2">
        <v>0</v>
      </c>
      <c r="F317" s="2">
        <v>0</v>
      </c>
      <c r="G317" s="3">
        <f t="shared" si="12"/>
        <v>59.705039999999997</v>
      </c>
      <c r="H317" s="3">
        <f t="shared" si="13"/>
        <v>6.0000000000002274E-2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188.94</v>
      </c>
      <c r="D318" s="2">
        <f>'PR-RAS'!E323</f>
        <v>0</v>
      </c>
      <c r="E318" s="2">
        <v>0</v>
      </c>
      <c r="F318" s="2">
        <v>0</v>
      </c>
      <c r="G318" s="3">
        <f t="shared" si="12"/>
        <v>59.893979999999999</v>
      </c>
      <c r="H318" s="3">
        <f t="shared" si="13"/>
        <v>6.0000000000002274E-2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8783.35</v>
      </c>
      <c r="D355" s="2">
        <f>'PR-RAS'!E360</f>
        <v>58766.01</v>
      </c>
      <c r="E355" s="2">
        <v>0</v>
      </c>
      <c r="F355" s="2">
        <v>0</v>
      </c>
      <c r="G355" s="3">
        <f t="shared" si="12"/>
        <v>44715.640980000004</v>
      </c>
      <c r="H355" s="3">
        <f t="shared" si="13"/>
        <v>0.36000000000240107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8783.35</v>
      </c>
      <c r="D368" s="2">
        <f>'PR-RAS'!E373</f>
        <v>58766.01</v>
      </c>
      <c r="E368" s="2">
        <v>0</v>
      </c>
      <c r="F368" s="2">
        <v>0</v>
      </c>
      <c r="G368" s="3">
        <f t="shared" si="12"/>
        <v>46357.740790000003</v>
      </c>
      <c r="H368" s="3">
        <f t="shared" si="13"/>
        <v>0.36000000000240107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8265.7100000000009</v>
      </c>
      <c r="D374" s="2">
        <f>'PR-RAS'!E379</f>
        <v>14661.19</v>
      </c>
      <c r="E374" s="2">
        <v>0</v>
      </c>
      <c r="F374" s="2">
        <v>0</v>
      </c>
      <c r="G374" s="3">
        <f t="shared" si="12"/>
        <v>14020.357570000002</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7114.22</v>
      </c>
      <c r="D375" s="2">
        <f>'PR-RAS'!E380</f>
        <v>4946.34</v>
      </c>
      <c r="E375" s="2">
        <v>0</v>
      </c>
      <c r="F375" s="2">
        <v>0</v>
      </c>
      <c r="G375" s="3">
        <f t="shared" si="12"/>
        <v>6360.5806000000002</v>
      </c>
      <c r="H375" s="3">
        <f t="shared" si="13"/>
        <v>0.56000000000040018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370</v>
      </c>
      <c r="E376" s="2">
        <v>0</v>
      </c>
      <c r="F376" s="2">
        <v>0</v>
      </c>
      <c r="G376" s="3">
        <f t="shared" si="12"/>
        <v>277.5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5532.5</v>
      </c>
      <c r="E377" s="2">
        <v>0</v>
      </c>
      <c r="F377" s="2">
        <v>0</v>
      </c>
      <c r="G377" s="3">
        <f t="shared" si="12"/>
        <v>4160.4399999999996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316.7</v>
      </c>
      <c r="E379" s="2">
        <v>0</v>
      </c>
      <c r="F379" s="2">
        <v>0</v>
      </c>
      <c r="G379" s="3">
        <f t="shared" si="12"/>
        <v>239.42519999999999</v>
      </c>
      <c r="H379" s="3">
        <f t="shared" si="13"/>
        <v>0.30000000000001137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1151.49</v>
      </c>
      <c r="D380" s="2">
        <f>'PR-RAS'!E385</f>
        <v>1878.89</v>
      </c>
      <c r="E380" s="2">
        <v>0</v>
      </c>
      <c r="F380" s="2">
        <v>0</v>
      </c>
      <c r="G380" s="3">
        <f t="shared" si="12"/>
        <v>1860.6133300000001</v>
      </c>
      <c r="H380" s="3">
        <f t="shared" si="13"/>
        <v>0.59999999999990905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1616.76</v>
      </c>
      <c r="E381" s="2">
        <v>0</v>
      </c>
      <c r="F381" s="2">
        <v>0</v>
      </c>
      <c r="G381" s="3">
        <f t="shared" si="12"/>
        <v>1228.7375999999999</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43539.49</v>
      </c>
      <c r="E383" s="2">
        <v>0</v>
      </c>
      <c r="F383" s="2">
        <v>0</v>
      </c>
      <c r="G383" s="3">
        <f t="shared" si="12"/>
        <v>33264.170359999996</v>
      </c>
      <c r="H383" s="3">
        <f t="shared" si="13"/>
        <v>0.48999999999796273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43539.49</v>
      </c>
      <c r="E384" s="2">
        <v>0</v>
      </c>
      <c r="F384" s="2">
        <v>0</v>
      </c>
      <c r="G384" s="3">
        <f t="shared" si="12"/>
        <v>33351.249340000002</v>
      </c>
      <c r="H384" s="3">
        <f t="shared" si="13"/>
        <v>0.48999999999796273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517.64</v>
      </c>
      <c r="D388" s="2">
        <f>'PR-RAS'!E393</f>
        <v>565.33000000000004</v>
      </c>
      <c r="E388" s="2">
        <v>0</v>
      </c>
      <c r="F388" s="2">
        <v>0</v>
      </c>
      <c r="G388" s="3">
        <f t="shared" si="12"/>
        <v>637.89210000000014</v>
      </c>
      <c r="H388" s="3">
        <f t="shared" si="13"/>
        <v>0.69000000000005457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517.64</v>
      </c>
      <c r="D389" s="2">
        <f>'PR-RAS'!E394</f>
        <v>565.33000000000004</v>
      </c>
      <c r="E389" s="2">
        <v>0</v>
      </c>
      <c r="F389" s="2">
        <v>0</v>
      </c>
      <c r="G389" s="3">
        <f t="shared" si="12"/>
        <v>639.54040000000009</v>
      </c>
      <c r="H389" s="3">
        <f t="shared" si="13"/>
        <v>0.69000000000005457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8594.41</v>
      </c>
      <c r="D413" s="2">
        <f>'PR-RAS'!E418</f>
        <v>58766.01</v>
      </c>
      <c r="E413" s="2">
        <v>0</v>
      </c>
      <c r="F413" s="2">
        <v>0</v>
      </c>
      <c r="G413" s="3">
        <f t="shared" si="12"/>
        <v>51964.089160000003</v>
      </c>
      <c r="H413" s="3">
        <f t="shared" si="13"/>
        <v>0.42000000000189175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1750</v>
      </c>
      <c r="D414" s="2">
        <f>'PR-RAS'!E419</f>
        <v>3224</v>
      </c>
      <c r="E414" s="2">
        <v>0</v>
      </c>
      <c r="F414" s="2">
        <v>0</v>
      </c>
      <c r="G414" s="3">
        <f t="shared" si="12"/>
        <v>3385.7739999999999</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1112591.8499999999</v>
      </c>
      <c r="D417" s="2">
        <f>'PR-RAS'!E422</f>
        <v>1200389.51</v>
      </c>
      <c r="E417" s="2">
        <v>0</v>
      </c>
      <c r="F417" s="2">
        <v>0</v>
      </c>
      <c r="G417" s="3">
        <f t="shared" si="12"/>
        <v>1461562.28192</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1114994.6800000002</v>
      </c>
      <c r="D418" s="2">
        <f>'PR-RAS'!E423</f>
        <v>1292387.68</v>
      </c>
      <c r="E418" s="2">
        <v>0</v>
      </c>
      <c r="F418" s="2">
        <v>0</v>
      </c>
      <c r="G418" s="3">
        <f t="shared" si="12"/>
        <v>1542804.10668</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2402.8300000003073</v>
      </c>
      <c r="D420" s="2">
        <f>'PR-RAS'!E425</f>
        <v>91998.169999999925</v>
      </c>
      <c r="E420" s="2">
        <v>0</v>
      </c>
      <c r="F420" s="2">
        <v>0</v>
      </c>
      <c r="G420" s="3">
        <f t="shared" si="12"/>
        <v>78101.252230000056</v>
      </c>
      <c r="H420" s="3">
        <f t="shared" si="13"/>
        <v>0.33999999961815774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7836.68</v>
      </c>
      <c r="D421" s="2">
        <f>'PR-RAS'!E426</f>
        <v>5433.85</v>
      </c>
      <c r="E421" s="2">
        <v>0</v>
      </c>
      <c r="F421" s="2">
        <v>0</v>
      </c>
      <c r="G421" s="3">
        <f t="shared" si="12"/>
        <v>7855.8396000000002</v>
      </c>
      <c r="H421" s="3">
        <f t="shared" si="13"/>
        <v>0.46999999999934516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18.510000000000002</v>
      </c>
      <c r="D423" s="2">
        <f>'PR-RAS'!E428</f>
        <v>86387.47</v>
      </c>
      <c r="E423" s="2">
        <v>0</v>
      </c>
      <c r="F423" s="2">
        <v>0</v>
      </c>
      <c r="G423" s="3">
        <f t="shared" si="12"/>
        <v>72918.835900000005</v>
      </c>
      <c r="H423" s="3">
        <f t="shared" si="13"/>
        <v>0.96000000000116259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1112591.8499999999</v>
      </c>
      <c r="D637" s="2">
        <f>'PR-RAS'!E643</f>
        <v>1200389.51</v>
      </c>
      <c r="E637" s="2">
        <v>0</v>
      </c>
      <c r="F637" s="2">
        <v>0</v>
      </c>
      <c r="G637" s="3">
        <f t="shared" si="14"/>
        <v>2234503.8733200002</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1114994.6800000002</v>
      </c>
      <c r="D638" s="2">
        <f>'PR-RAS'!E644</f>
        <v>1292387.68</v>
      </c>
      <c r="E638" s="2">
        <v>0</v>
      </c>
      <c r="F638" s="2">
        <v>0</v>
      </c>
      <c r="G638" s="3">
        <f t="shared" si="14"/>
        <v>2356753.5154800001</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2402.8300000003073</v>
      </c>
      <c r="D640" s="2">
        <f>'PR-RAS'!E646</f>
        <v>91998.169999999925</v>
      </c>
      <c r="E640" s="2">
        <v>0</v>
      </c>
      <c r="F640" s="2">
        <v>0</v>
      </c>
      <c r="G640" s="3">
        <f t="shared" si="14"/>
        <v>119109.0696300001</v>
      </c>
      <c r="H640" s="3">
        <f t="shared" si="15"/>
        <v>0.33999999961815774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7836.68</v>
      </c>
      <c r="D641" s="2">
        <f>'PR-RAS'!E647</f>
        <v>5433.85</v>
      </c>
      <c r="E641" s="2">
        <v>0</v>
      </c>
      <c r="F641" s="2">
        <v>0</v>
      </c>
      <c r="G641" s="3">
        <f t="shared" si="14"/>
        <v>11970.8032</v>
      </c>
      <c r="H641" s="3">
        <f t="shared" si="15"/>
        <v>0.46999999999934516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5433.849999999693</v>
      </c>
      <c r="D643" s="2">
        <f>'PR-RAS'!E649</f>
        <v>0</v>
      </c>
      <c r="E643" s="2">
        <v>0</v>
      </c>
      <c r="F643" s="2">
        <v>0</v>
      </c>
      <c r="G643" s="3">
        <f t="shared" si="14"/>
        <v>3488.5316999998031</v>
      </c>
      <c r="H643" s="3">
        <f t="shared" si="15"/>
        <v>0.15000000030704541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86564.31999999992</v>
      </c>
      <c r="E644" s="2">
        <v>0</v>
      </c>
      <c r="F644" s="2">
        <v>0</v>
      </c>
      <c r="G644" s="3">
        <f t="shared" si="14"/>
        <v>111321.7155199999</v>
      </c>
      <c r="H644" s="3">
        <f t="shared" si="15"/>
        <v>0.31999999991967343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80166.710000000006</v>
      </c>
      <c r="D645" s="2">
        <f>'PR-RAS'!E651</f>
        <v>0</v>
      </c>
      <c r="E645" s="2">
        <v>0</v>
      </c>
      <c r="F645" s="2">
        <v>0</v>
      </c>
      <c r="G645" s="3">
        <f t="shared" si="14"/>
        <v>51627.361240000006</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9095.0499999999993</v>
      </c>
      <c r="D646" s="2">
        <f>'PR-RAS'!E653</f>
        <v>6771.8</v>
      </c>
      <c r="E646" s="2">
        <v>0</v>
      </c>
      <c r="F646" s="2">
        <v>0</v>
      </c>
      <c r="G646" s="3">
        <f t="shared" si="14"/>
        <v>14601.929250000001</v>
      </c>
      <c r="H646" s="3">
        <f t="shared" si="15"/>
        <v>0.24999999999909051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83858.38</v>
      </c>
      <c r="D647" s="2">
        <f>'PR-RAS'!E654</f>
        <v>97200.74</v>
      </c>
      <c r="E647" s="2">
        <v>0</v>
      </c>
      <c r="F647" s="2">
        <v>0</v>
      </c>
      <c r="G647" s="3">
        <f t="shared" si="14"/>
        <v>179755.86955999999</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86181.63</v>
      </c>
      <c r="D648" s="2">
        <f>'PR-RAS'!E655</f>
        <v>88852.69</v>
      </c>
      <c r="E648" s="2">
        <v>0</v>
      </c>
      <c r="F648" s="2">
        <v>0</v>
      </c>
      <c r="G648" s="3">
        <f t="shared" si="14"/>
        <v>170734.89547000002</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6771.8000000000029</v>
      </c>
      <c r="D649" s="2">
        <f>'PR-RAS'!E656</f>
        <v>15119.850000000006</v>
      </c>
      <c r="E649" s="2">
        <v>0</v>
      </c>
      <c r="F649" s="2">
        <v>0</v>
      </c>
      <c r="G649" s="3">
        <f t="shared" si="14"/>
        <v>23983.452000000008</v>
      </c>
      <c r="H649" s="3">
        <f t="shared" si="15"/>
        <v>0.34999999999126885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43</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967298.3</v>
      </c>
      <c r="D676" s="2">
        <f>'PR-RAS'!E683</f>
        <v>1001350.18</v>
      </c>
      <c r="E676" s="2">
        <v>0</v>
      </c>
      <c r="F676" s="2">
        <v>0</v>
      </c>
      <c r="G676" s="3">
        <f t="shared" si="14"/>
        <v>2004749.0955000003</v>
      </c>
      <c r="H676" s="3">
        <f t="shared" si="15"/>
        <v>0.48000000009778887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2007.03</v>
      </c>
      <c r="D677" s="2">
        <f>'PR-RAS'!E684</f>
        <v>1783.3</v>
      </c>
      <c r="E677" s="2">
        <v>0</v>
      </c>
      <c r="F677" s="2">
        <v>0</v>
      </c>
      <c r="G677" s="3">
        <f t="shared" si="14"/>
        <v>3767.7738800000002</v>
      </c>
      <c r="H677" s="3">
        <f t="shared" si="15"/>
        <v>0.32999999999992724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440</v>
      </c>
      <c r="E678" s="2">
        <v>0</v>
      </c>
      <c r="F678" s="2">
        <v>0</v>
      </c>
      <c r="G678" s="3">
        <f t="shared" si="14"/>
        <v>853.0200000000001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1392.97</v>
      </c>
      <c r="D679" s="2">
        <f>'PR-RAS'!E686</f>
        <v>1516.7</v>
      </c>
      <c r="E679" s="2">
        <v>0</v>
      </c>
      <c r="F679" s="2">
        <v>0</v>
      </c>
      <c r="G679" s="3">
        <f t="shared" si="14"/>
        <v>3001.0788600000001</v>
      </c>
      <c r="H679" s="3">
        <f t="shared" si="15"/>
        <v>0.32999999999992724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6441.28</v>
      </c>
      <c r="E725" s="2">
        <v>0</v>
      </c>
      <c r="F725" s="2">
        <v>0</v>
      </c>
      <c r="G725" s="3">
        <f t="shared" si="14"/>
        <v>10992.093799999999</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38259.71</v>
      </c>
      <c r="D727" s="2">
        <f>'PR-RAS'!E734</f>
        <v>32906.949999999997</v>
      </c>
      <c r="E727" s="2">
        <v>0</v>
      </c>
      <c r="F727" s="2">
        <v>0</v>
      </c>
      <c r="G727" s="3">
        <f t="shared" si="14"/>
        <v>75557.440859999988</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1655</v>
      </c>
      <c r="E729" s="2">
        <v>0</v>
      </c>
      <c r="F729" s="2">
        <v>0</v>
      </c>
      <c r="G729" s="3">
        <f t="shared" si="14"/>
        <v>3574.48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v>
      </c>
      <c r="D731" s="2">
        <f>'PR-RAS'!E738</f>
        <v>0</v>
      </c>
      <c r="E731" s="2">
        <v>0</v>
      </c>
      <c r="F731" s="2">
        <v>0</v>
      </c>
      <c r="G731" s="3">
        <f t="shared" si="14"/>
        <v>78.474999999999994</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302588.44999999995</v>
      </c>
      <c r="D1011" s="7">
        <f>BILANCA!E6</f>
        <v>299241.95999999985</v>
      </c>
      <c r="E1011" s="7">
        <v>0</v>
      </c>
      <c r="F1011" s="7">
        <v>0</v>
      </c>
      <c r="G1011" s="8">
        <f t="shared" ref="G1011:G1306" si="38">B1011/1000*C1011+B1011/500*D1011</f>
        <v>901.07236999999964</v>
      </c>
      <c r="H1011" s="8">
        <f t="shared" si="35"/>
        <v>0.4900000001071021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215549.30999999991</v>
      </c>
      <c r="D1012" s="2">
        <f>BILANCA!E7</f>
        <v>197428.40999999986</v>
      </c>
      <c r="E1012" s="2">
        <v>0</v>
      </c>
      <c r="F1012" s="2">
        <v>0</v>
      </c>
      <c r="G1012" s="3">
        <f t="shared" si="38"/>
        <v>1220.8122599999992</v>
      </c>
      <c r="H1012" s="3">
        <f t="shared" si="35"/>
        <v>0.71999999976833351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1456.37</v>
      </c>
      <c r="D1013" s="2">
        <f>BILANCA!E8</f>
        <v>1456.37</v>
      </c>
      <c r="E1013" s="2">
        <v>0</v>
      </c>
      <c r="F1013" s="2">
        <v>0</v>
      </c>
      <c r="G1013" s="3">
        <f t="shared" si="38"/>
        <v>13.107330000000001</v>
      </c>
      <c r="H1013" s="3">
        <f t="shared" si="35"/>
        <v>0.73999999999978172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1456.37</v>
      </c>
      <c r="D1014" s="2">
        <f>BILANCA!E9</f>
        <v>1456.37</v>
      </c>
      <c r="E1014" s="2">
        <v>0</v>
      </c>
      <c r="F1014" s="2">
        <v>0</v>
      </c>
      <c r="G1014" s="3">
        <f t="shared" si="38"/>
        <v>17.47644</v>
      </c>
      <c r="H1014" s="3">
        <f t="shared" si="35"/>
        <v>0.73999999999978172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214092.93999999992</v>
      </c>
      <c r="D1017" s="2">
        <f>BILANCA!E12</f>
        <v>195972.03999999986</v>
      </c>
      <c r="E1017" s="2">
        <v>0</v>
      </c>
      <c r="F1017" s="2">
        <v>0</v>
      </c>
      <c r="G1017" s="3">
        <f t="shared" si="38"/>
        <v>4242.2591399999983</v>
      </c>
      <c r="H1017" s="3">
        <f t="shared" si="35"/>
        <v>9.9999999947613105E-2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141666.44999999995</v>
      </c>
      <c r="D1018" s="2">
        <f>BILANCA!E13</f>
        <v>83874.35999999987</v>
      </c>
      <c r="E1018" s="2">
        <v>0</v>
      </c>
      <c r="F1018" s="2">
        <v>0</v>
      </c>
      <c r="G1018" s="3">
        <f t="shared" si="38"/>
        <v>2475.3213599999976</v>
      </c>
      <c r="H1018" s="3">
        <f t="shared" si="35"/>
        <v>0.80999999982304871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1180558.23</v>
      </c>
      <c r="D1020" s="2">
        <f>BILANCA!E15</f>
        <v>1180558.23</v>
      </c>
      <c r="E1020" s="2">
        <v>0</v>
      </c>
      <c r="F1020" s="2">
        <v>0</v>
      </c>
      <c r="G1020" s="3">
        <f t="shared" si="38"/>
        <v>35416.746899999998</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1038891.78</v>
      </c>
      <c r="D1023" s="2">
        <f>BILANCA!E18</f>
        <v>1096683.8700000001</v>
      </c>
      <c r="E1023" s="2">
        <v>0</v>
      </c>
      <c r="F1023" s="2">
        <v>0</v>
      </c>
      <c r="G1023" s="3">
        <f t="shared" si="38"/>
        <v>42019.373760000002</v>
      </c>
      <c r="H1023" s="3">
        <f t="shared" si="35"/>
        <v>0.34999999986030161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45163.76999999996</v>
      </c>
      <c r="D1024" s="2">
        <f>BILANCA!E19</f>
        <v>45084.09</v>
      </c>
      <c r="E1024" s="2">
        <v>0</v>
      </c>
      <c r="F1024" s="2">
        <v>0</v>
      </c>
      <c r="G1024" s="3">
        <f t="shared" si="38"/>
        <v>1894.6472999999992</v>
      </c>
      <c r="H1024" s="3">
        <f t="shared" si="35"/>
        <v>0.32000000003608875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182649.65</v>
      </c>
      <c r="D1025" s="2">
        <f>BILANCA!E20</f>
        <v>187595.99</v>
      </c>
      <c r="E1025" s="2">
        <v>0</v>
      </c>
      <c r="F1025" s="2">
        <v>0</v>
      </c>
      <c r="G1025" s="3">
        <f t="shared" si="38"/>
        <v>8367.6244499999993</v>
      </c>
      <c r="H1025" s="3">
        <f t="shared" si="35"/>
        <v>0.36000000001513399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11286.52</v>
      </c>
      <c r="D1026" s="2">
        <f>BILANCA!E21</f>
        <v>11656.52</v>
      </c>
      <c r="E1026" s="2">
        <v>0</v>
      </c>
      <c r="F1026" s="2">
        <v>0</v>
      </c>
      <c r="G1026" s="3">
        <f t="shared" si="38"/>
        <v>553.59296000000006</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5532.5</v>
      </c>
      <c r="E1027" s="2">
        <v>0</v>
      </c>
      <c r="F1027" s="2">
        <v>0</v>
      </c>
      <c r="G1027" s="3">
        <f t="shared" si="38"/>
        <v>188.10500000000002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4031.22</v>
      </c>
      <c r="D1028" s="2">
        <f>BILANCA!E23</f>
        <v>4031.22</v>
      </c>
      <c r="E1028" s="2">
        <v>0</v>
      </c>
      <c r="F1028" s="2">
        <v>0</v>
      </c>
      <c r="G1028" s="3">
        <f t="shared" si="38"/>
        <v>217.68587999999994</v>
      </c>
      <c r="H1028" s="3">
        <f t="shared" si="35"/>
        <v>0.43999999999959982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4362.55</v>
      </c>
      <c r="D1029" s="2">
        <f>BILANCA!E24</f>
        <v>4679.25</v>
      </c>
      <c r="E1029" s="2">
        <v>0</v>
      </c>
      <c r="F1029" s="2">
        <v>0</v>
      </c>
      <c r="G1029" s="3">
        <f t="shared" si="38"/>
        <v>260.69995</v>
      </c>
      <c r="H1029" s="3">
        <f t="shared" si="35"/>
        <v>0.6999999999998181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3343.11</v>
      </c>
      <c r="D1030" s="2">
        <f>BILANCA!E25</f>
        <v>5222</v>
      </c>
      <c r="E1030" s="2">
        <v>0</v>
      </c>
      <c r="F1030" s="2">
        <v>0</v>
      </c>
      <c r="G1030" s="3">
        <f t="shared" si="38"/>
        <v>275.74220000000003</v>
      </c>
      <c r="H1030" s="3">
        <f t="shared" si="35"/>
        <v>0.11000000000012733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21167.87</v>
      </c>
      <c r="D1031" s="2">
        <f>BILANCA!E26</f>
        <v>22784.63</v>
      </c>
      <c r="E1031" s="2">
        <v>0</v>
      </c>
      <c r="F1031" s="2">
        <v>0</v>
      </c>
      <c r="G1031" s="3">
        <f t="shared" si="38"/>
        <v>1401.4797300000002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181677.15</v>
      </c>
      <c r="D1033" s="2">
        <f>BILANCA!E28</f>
        <v>196418.02</v>
      </c>
      <c r="E1033" s="2">
        <v>0</v>
      </c>
      <c r="F1033" s="2">
        <v>0</v>
      </c>
      <c r="G1033" s="3">
        <f t="shared" si="38"/>
        <v>13213.80337</v>
      </c>
      <c r="H1033" s="3">
        <f t="shared" si="35"/>
        <v>0.16999999998370185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39185.54</v>
      </c>
      <c r="E1034" s="2">
        <v>0</v>
      </c>
      <c r="F1034" s="2">
        <v>0</v>
      </c>
      <c r="G1034" s="3">
        <f t="shared" si="38"/>
        <v>1880.9059200000002</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43539.49</v>
      </c>
      <c r="E1035" s="2">
        <v>0</v>
      </c>
      <c r="F1035" s="2">
        <v>0</v>
      </c>
      <c r="G1035" s="3">
        <f t="shared" si="38"/>
        <v>2176.9744999999998</v>
      </c>
      <c r="H1035" s="3">
        <f t="shared" si="35"/>
        <v>0.48999999999796273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4353.95</v>
      </c>
      <c r="E1039" s="2">
        <v>0</v>
      </c>
      <c r="F1039" s="2">
        <v>0</v>
      </c>
      <c r="G1039" s="3">
        <f t="shared" si="38"/>
        <v>252.5291</v>
      </c>
      <c r="H1039" s="3">
        <f t="shared" si="35"/>
        <v>5.0000000000181899E-2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26499.57</v>
      </c>
      <c r="D1040" s="2">
        <f>BILANCA!E35</f>
        <v>27064.9</v>
      </c>
      <c r="E1040" s="2">
        <v>0</v>
      </c>
      <c r="F1040" s="2">
        <v>0</v>
      </c>
      <c r="G1040" s="3">
        <f t="shared" si="38"/>
        <v>2418.8811000000001</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26499.57</v>
      </c>
      <c r="D1041" s="2">
        <f>BILANCA!E36</f>
        <v>27064.9</v>
      </c>
      <c r="E1041" s="2">
        <v>0</v>
      </c>
      <c r="F1041" s="2">
        <v>0</v>
      </c>
      <c r="G1041" s="3">
        <f t="shared" si="38"/>
        <v>2499.5104700000002</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763.15</v>
      </c>
      <c r="D1050" s="2">
        <f>BILANCA!E45</f>
        <v>763.15</v>
      </c>
      <c r="E1050" s="2">
        <v>0</v>
      </c>
      <c r="F1050" s="2">
        <v>0</v>
      </c>
      <c r="G1050" s="3">
        <f t="shared" si="38"/>
        <v>91.578000000000003</v>
      </c>
      <c r="H1050" s="3">
        <f t="shared" si="35"/>
        <v>0.29999999999995453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763.15</v>
      </c>
      <c r="D1052" s="2">
        <f>BILANCA!E47</f>
        <v>763.15</v>
      </c>
      <c r="E1052" s="2">
        <v>0</v>
      </c>
      <c r="F1052" s="2">
        <v>0</v>
      </c>
      <c r="G1052" s="3">
        <f t="shared" si="38"/>
        <v>96.156900000000007</v>
      </c>
      <c r="H1052" s="3">
        <f t="shared" si="35"/>
        <v>0.29999999999995453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20287.98</v>
      </c>
      <c r="D1059" s="2">
        <f>BILANCA!E54</f>
        <v>23220.75</v>
      </c>
      <c r="E1059" s="2">
        <v>0</v>
      </c>
      <c r="F1059" s="2">
        <v>0</v>
      </c>
      <c r="G1059" s="3">
        <f t="shared" si="38"/>
        <v>3269.7445200000002</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20287.98</v>
      </c>
      <c r="D1060" s="2">
        <f>BILANCA!E55</f>
        <v>23220.75</v>
      </c>
      <c r="E1060" s="2">
        <v>0</v>
      </c>
      <c r="F1060" s="2">
        <v>0</v>
      </c>
      <c r="G1060" s="3">
        <f t="shared" si="38"/>
        <v>3336.4740000000002</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87039.140000000014</v>
      </c>
      <c r="D1074" s="2">
        <f>BILANCA!E69</f>
        <v>101813.55</v>
      </c>
      <c r="E1074" s="2">
        <v>0</v>
      </c>
      <c r="F1074" s="2">
        <v>0</v>
      </c>
      <c r="G1074" s="3">
        <f t="shared" si="38"/>
        <v>18602.639360000001</v>
      </c>
      <c r="H1074" s="3">
        <f t="shared" si="35"/>
        <v>0.59000000001105946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6771.8</v>
      </c>
      <c r="D1075" s="2">
        <f>BILANCA!E70</f>
        <v>15119.85</v>
      </c>
      <c r="E1075" s="2">
        <v>0</v>
      </c>
      <c r="F1075" s="2">
        <v>0</v>
      </c>
      <c r="G1075" s="3">
        <f t="shared" si="38"/>
        <v>2405.7474999999999</v>
      </c>
      <c r="H1075" s="3">
        <f t="shared" si="35"/>
        <v>0.3499999999994543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6771.8</v>
      </c>
      <c r="D1076" s="2">
        <f>BILANCA!E71</f>
        <v>15119.85</v>
      </c>
      <c r="E1076" s="2">
        <v>0</v>
      </c>
      <c r="F1076" s="2">
        <v>0</v>
      </c>
      <c r="G1076" s="3">
        <f t="shared" si="38"/>
        <v>2442.759</v>
      </c>
      <c r="H1076" s="3">
        <f t="shared" si="35"/>
        <v>0.3499999999994543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6771.8</v>
      </c>
      <c r="D1078" s="2">
        <f>BILANCA!E73</f>
        <v>15119.85</v>
      </c>
      <c r="E1078" s="2">
        <v>0</v>
      </c>
      <c r="F1078" s="2">
        <v>0</v>
      </c>
      <c r="G1078" s="3">
        <f t="shared" si="38"/>
        <v>2516.7820000000002</v>
      </c>
      <c r="H1078" s="3">
        <f t="shared" si="35"/>
        <v>0.3499999999994543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82.12</v>
      </c>
      <c r="D1087" s="2">
        <f>BILANCA!E82</f>
        <v>306.23</v>
      </c>
      <c r="E1087" s="2">
        <v>0</v>
      </c>
      <c r="F1087" s="2">
        <v>0</v>
      </c>
      <c r="G1087" s="3">
        <f t="shared" si="38"/>
        <v>53.482660000000003</v>
      </c>
      <c r="H1087" s="3">
        <f t="shared" si="35"/>
        <v>0.35000000000002274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82.12</v>
      </c>
      <c r="D1092" s="2">
        <f>BILANCA!E87</f>
        <v>306.23</v>
      </c>
      <c r="E1092" s="2">
        <v>0</v>
      </c>
      <c r="F1092" s="2">
        <v>0</v>
      </c>
      <c r="G1092" s="3">
        <f t="shared" si="38"/>
        <v>56.955560000000006</v>
      </c>
      <c r="H1092" s="3">
        <f t="shared" si="35"/>
        <v>0.35000000000002274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18.510000000000002</v>
      </c>
      <c r="D1152" s="2">
        <f>BILANCA!E147</f>
        <v>86387.47</v>
      </c>
      <c r="E1152" s="2">
        <v>0</v>
      </c>
      <c r="F1152" s="2">
        <v>0</v>
      </c>
      <c r="G1152" s="3">
        <f t="shared" si="38"/>
        <v>24536.669900000001</v>
      </c>
      <c r="H1152" s="3">
        <f t="shared" si="41"/>
        <v>0.96000000000116259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85439.35</v>
      </c>
      <c r="E1155" s="2">
        <v>0</v>
      </c>
      <c r="F1155" s="2">
        <v>0</v>
      </c>
      <c r="G1155" s="3">
        <f t="shared" si="38"/>
        <v>24777.411499999998</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81485.75</v>
      </c>
      <c r="E1161" s="2">
        <v>0</v>
      </c>
      <c r="F1161" s="2">
        <v>0</v>
      </c>
      <c r="G1161" s="3">
        <f t="shared" si="38"/>
        <v>24608.696499999998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3953.6</v>
      </c>
      <c r="E1163" s="2">
        <v>0</v>
      </c>
      <c r="F1163" s="2">
        <v>0</v>
      </c>
      <c r="G1163" s="3">
        <f t="shared" si="38"/>
        <v>1209.8016</v>
      </c>
      <c r="H1163" s="3">
        <f t="shared" si="41"/>
        <v>0.40000000000009095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18.510000000000002</v>
      </c>
      <c r="D1166" s="2">
        <f>BILANCA!E161</f>
        <v>948.12</v>
      </c>
      <c r="E1166" s="2">
        <v>0</v>
      </c>
      <c r="F1166" s="2">
        <v>0</v>
      </c>
      <c r="G1166" s="3">
        <f t="shared" si="38"/>
        <v>298.70100000000002</v>
      </c>
      <c r="H1166" s="3">
        <f t="shared" si="41"/>
        <v>0.61000000000000298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80166.710000000006</v>
      </c>
      <c r="D1176" s="2">
        <f>BILANCA!E171</f>
        <v>0</v>
      </c>
      <c r="E1176" s="2">
        <v>0</v>
      </c>
      <c r="F1176" s="2">
        <v>0</v>
      </c>
      <c r="G1176" s="3">
        <f t="shared" si="38"/>
        <v>13307.673860000003</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80166.710000000006</v>
      </c>
      <c r="D1179" s="2">
        <f>BILANCA!E174</f>
        <v>0</v>
      </c>
      <c r="E1179" s="2">
        <v>0</v>
      </c>
      <c r="F1179" s="2">
        <v>0</v>
      </c>
      <c r="G1179" s="3">
        <f t="shared" si="38"/>
        <v>13548.173990000001</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302588.45</v>
      </c>
      <c r="D1180" s="2">
        <f>BILANCA!E176</f>
        <v>299241.95999999996</v>
      </c>
      <c r="E1180" s="2">
        <v>0</v>
      </c>
      <c r="F1180" s="2">
        <v>0</v>
      </c>
      <c r="G1180" s="3">
        <f t="shared" si="38"/>
        <v>153182.30290000001</v>
      </c>
      <c r="H1180" s="3">
        <f t="shared" si="41"/>
        <v>0.49000000004889444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81586.78</v>
      </c>
      <c r="D1181" s="2">
        <f>BILANCA!E177</f>
        <v>101990.39999999999</v>
      </c>
      <c r="E1181" s="2">
        <v>0</v>
      </c>
      <c r="F1181" s="2">
        <v>0</v>
      </c>
      <c r="G1181" s="3">
        <f t="shared" si="38"/>
        <v>48832.05618</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81586.78</v>
      </c>
      <c r="D1182" s="2">
        <f>BILANCA!E178</f>
        <v>87352.459999999992</v>
      </c>
      <c r="E1182" s="2">
        <v>0</v>
      </c>
      <c r="F1182" s="2">
        <v>0</v>
      </c>
      <c r="G1182" s="3">
        <f t="shared" si="38"/>
        <v>44082.172399999996</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79998.710000000006</v>
      </c>
      <c r="D1183" s="2">
        <f>BILANCA!E179</f>
        <v>85680.26</v>
      </c>
      <c r="E1183" s="2">
        <v>0</v>
      </c>
      <c r="F1183" s="2">
        <v>0</v>
      </c>
      <c r="G1183" s="3">
        <f t="shared" si="38"/>
        <v>43485.146789999999</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1459.72</v>
      </c>
      <c r="D1184" s="2">
        <f>BILANCA!E180</f>
        <v>1620.59</v>
      </c>
      <c r="E1184" s="2">
        <v>0</v>
      </c>
      <c r="F1184" s="2">
        <v>0</v>
      </c>
      <c r="G1184" s="3">
        <f t="shared" si="38"/>
        <v>817.95659999999987</v>
      </c>
      <c r="H1184" s="3">
        <f t="shared" si="41"/>
        <v>0.69000000000005457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46.23</v>
      </c>
      <c r="D1185" s="2">
        <f>BILANCA!E181</f>
        <v>51.61</v>
      </c>
      <c r="E1185" s="2">
        <v>0</v>
      </c>
      <c r="F1185" s="2">
        <v>0</v>
      </c>
      <c r="G1185" s="3">
        <f t="shared" si="38"/>
        <v>26.153749999999995</v>
      </c>
      <c r="H1185" s="3">
        <f t="shared" si="41"/>
        <v>0.61999999999999744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46.23</v>
      </c>
      <c r="D1188" s="2">
        <f>BILANCA!E184</f>
        <v>51.61</v>
      </c>
      <c r="E1188" s="2">
        <v>0</v>
      </c>
      <c r="F1188" s="2">
        <v>0</v>
      </c>
      <c r="G1188" s="3">
        <f t="shared" si="38"/>
        <v>26.6021</v>
      </c>
      <c r="H1188" s="3">
        <f t="shared" si="41"/>
        <v>0.61999999999999744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82.12</v>
      </c>
      <c r="D1200" s="2">
        <f>BILANCA!E196</f>
        <v>0</v>
      </c>
      <c r="E1200" s="2">
        <v>0</v>
      </c>
      <c r="F1200" s="2">
        <v>0</v>
      </c>
      <c r="G1200" s="3">
        <f t="shared" si="38"/>
        <v>15.6028</v>
      </c>
      <c r="H1200" s="3">
        <f t="shared" si="41"/>
        <v>0.12000000000000455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14637.94</v>
      </c>
      <c r="E1251" s="2">
        <v>0</v>
      </c>
      <c r="F1251" s="2">
        <v>0</v>
      </c>
      <c r="G1251" s="3">
        <f>B1251/1000*C1251+B1251/500*D1251</f>
        <v>7055.4870799999999</v>
      </c>
      <c r="H1251" s="3">
        <f>ABS(C1251-ROUND(C1251,0))+ABS(D1251-ROUND(D1251,0))</f>
        <v>5.9999999999490683E-2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221001.67</v>
      </c>
      <c r="D1255" s="2">
        <f>BILANCA!E251</f>
        <v>197251.56</v>
      </c>
      <c r="E1255" s="2">
        <v>0</v>
      </c>
      <c r="F1255" s="2">
        <v>0</v>
      </c>
      <c r="G1255" s="3">
        <f t="shared" si="38"/>
        <v>150798.67355000001</v>
      </c>
      <c r="H1255" s="3">
        <f t="shared" si="41"/>
        <v>0.76999999998952262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215549.31</v>
      </c>
      <c r="D1256" s="2">
        <f>BILANCA!E252</f>
        <v>197428.41</v>
      </c>
      <c r="E1256" s="2">
        <v>0</v>
      </c>
      <c r="F1256" s="2">
        <v>0</v>
      </c>
      <c r="G1256" s="3">
        <f t="shared" si="38"/>
        <v>150159.90797999999</v>
      </c>
      <c r="H1256" s="3">
        <f t="shared" si="41"/>
        <v>0.72000000000116415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215549.31</v>
      </c>
      <c r="D1257" s="2">
        <f>BILANCA!E253</f>
        <v>197428.41</v>
      </c>
      <c r="E1257" s="2">
        <v>0</v>
      </c>
      <c r="F1257" s="2">
        <v>0</v>
      </c>
      <c r="G1257" s="3">
        <f t="shared" si="38"/>
        <v>150770.31411000001</v>
      </c>
      <c r="H1257" s="3">
        <f t="shared" si="41"/>
        <v>0.72000000000116415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5433.8499999999995</v>
      </c>
      <c r="D1259" s="2">
        <f>BILANCA!E255</f>
        <v>-86564.319999999992</v>
      </c>
      <c r="E1259" s="2">
        <v>0</v>
      </c>
      <c r="F1259" s="2">
        <v>0</v>
      </c>
      <c r="G1259" s="3">
        <f t="shared" si="38"/>
        <v>-41756.002709999993</v>
      </c>
      <c r="H1259" s="3">
        <f t="shared" si="41"/>
        <v>0.4699999999929787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6494.23</v>
      </c>
      <c r="D1260" s="2">
        <f>BILANCA!E256</f>
        <v>0</v>
      </c>
      <c r="E1260" s="2">
        <v>0</v>
      </c>
      <c r="F1260" s="2">
        <v>0</v>
      </c>
      <c r="G1260" s="3">
        <f t="shared" si="38"/>
        <v>1623.5574999999999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6494.23</v>
      </c>
      <c r="D1261" s="2">
        <f>BILANCA!E257</f>
        <v>0</v>
      </c>
      <c r="E1261" s="2">
        <v>0</v>
      </c>
      <c r="F1261" s="2">
        <v>0</v>
      </c>
      <c r="G1261" s="3">
        <f t="shared" si="38"/>
        <v>1630.0517299999999</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1060.3800000000001</v>
      </c>
      <c r="D1264" s="2">
        <f>BILANCA!E260</f>
        <v>86564.319999999992</v>
      </c>
      <c r="E1264" s="2">
        <v>0</v>
      </c>
      <c r="F1264" s="2">
        <v>0</v>
      </c>
      <c r="G1264" s="3">
        <f t="shared" si="38"/>
        <v>44244.011079999997</v>
      </c>
      <c r="H1264" s="3">
        <f t="shared" si="41"/>
        <v>0.69999999999254214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85217.76</v>
      </c>
      <c r="E1265" s="2">
        <v>0</v>
      </c>
      <c r="F1265" s="2">
        <v>0</v>
      </c>
      <c r="G1265" s="3">
        <f t="shared" si="38"/>
        <v>43461.0576</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1060.3800000000001</v>
      </c>
      <c r="D1266" s="2">
        <f>BILANCA!E262</f>
        <v>1346.56</v>
      </c>
      <c r="E1266" s="2">
        <v>0</v>
      </c>
      <c r="F1266" s="2">
        <v>0</v>
      </c>
      <c r="G1266" s="3">
        <f t="shared" si="38"/>
        <v>960.89599999999996</v>
      </c>
      <c r="H1266" s="3">
        <f t="shared" si="41"/>
        <v>0.82000000000016371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18.510000000000002</v>
      </c>
      <c r="D1278" s="2">
        <f>BILANCA!E274</f>
        <v>86387.47</v>
      </c>
      <c r="E1278" s="2">
        <v>0</v>
      </c>
      <c r="F1278" s="2">
        <v>0</v>
      </c>
      <c r="G1278" s="3">
        <f t="shared" si="38"/>
        <v>46308.6446</v>
      </c>
      <c r="H1278" s="3">
        <f t="shared" si="41"/>
        <v>0.96000000000116259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85439.35</v>
      </c>
      <c r="E1281" s="2">
        <v>0</v>
      </c>
      <c r="F1281" s="2">
        <v>0</v>
      </c>
      <c r="G1281" s="3">
        <f t="shared" si="48"/>
        <v>46308.127700000005</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81485.75</v>
      </c>
      <c r="E1287" s="2">
        <v>0</v>
      </c>
      <c r="F1287" s="2">
        <v>0</v>
      </c>
      <c r="G1287" s="3">
        <f t="shared" si="48"/>
        <v>45143.105500000005</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3953.6</v>
      </c>
      <c r="E1289" s="2">
        <v>0</v>
      </c>
      <c r="F1289" s="2">
        <v>0</v>
      </c>
      <c r="G1289" s="3">
        <f t="shared" si="48"/>
        <v>2206.1088</v>
      </c>
      <c r="H1289" s="3">
        <f t="shared" si="49"/>
        <v>0.40000000000009095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18.510000000000002</v>
      </c>
      <c r="D1292" s="2">
        <f>BILANCA!E288</f>
        <v>948.12</v>
      </c>
      <c r="E1292" s="2">
        <v>0</v>
      </c>
      <c r="F1292" s="2">
        <v>0</v>
      </c>
      <c r="G1292" s="3">
        <f t="shared" si="48"/>
        <v>539.95949999999993</v>
      </c>
      <c r="H1292" s="3">
        <f t="shared" si="49"/>
        <v>0.61000000000000298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18125</v>
      </c>
      <c r="E1301" s="2">
        <v>0</v>
      </c>
      <c r="F1301" s="2">
        <v>0</v>
      </c>
      <c r="G1301" s="3">
        <f t="shared" si="38"/>
        <v>10548.75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18125</v>
      </c>
      <c r="E1302" s="2">
        <v>0</v>
      </c>
      <c r="F1302" s="2">
        <v>0</v>
      </c>
      <c r="G1302" s="3">
        <f t="shared" si="38"/>
        <v>10585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18.510000000000002</v>
      </c>
      <c r="D1306" s="2">
        <f>BILANCA!E303</f>
        <v>86387.47</v>
      </c>
      <c r="E1306" s="2">
        <v>0</v>
      </c>
      <c r="F1306" s="2">
        <v>0</v>
      </c>
      <c r="G1306" s="3">
        <f t="shared" si="38"/>
        <v>51146.861199999999</v>
      </c>
      <c r="H1306" s="3">
        <f t="shared" si="41"/>
        <v>0.96000000000116259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82.12</v>
      </c>
      <c r="D1311" s="2">
        <f>BILANCA!E308</f>
        <v>306.23</v>
      </c>
      <c r="E1311" s="2">
        <v>0</v>
      </c>
      <c r="F1311" s="2">
        <v>0</v>
      </c>
      <c r="G1311" s="3">
        <f t="shared" si="52"/>
        <v>209.06858</v>
      </c>
      <c r="H1311" s="3">
        <f t="shared" si="41"/>
        <v>0.35000000000002274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81586.78</v>
      </c>
      <c r="D1340" s="2">
        <f>BILANCA!E337</f>
        <v>87352.46</v>
      </c>
      <c r="E1340" s="2">
        <v>0</v>
      </c>
      <c r="F1340" s="2">
        <v>0</v>
      </c>
      <c r="G1340" s="3">
        <f t="shared" si="52"/>
        <v>84576.260999999999</v>
      </c>
      <c r="H1340" s="3">
        <f t="shared" si="41"/>
        <v>0.680000000007567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14500</v>
      </c>
      <c r="E1374" s="2">
        <v>0</v>
      </c>
      <c r="F1374" s="2">
        <v>0</v>
      </c>
      <c r="G1374" s="3">
        <f t="shared" si="59"/>
        <v>10556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137.94</v>
      </c>
      <c r="E1383" s="2">
        <v>0</v>
      </c>
      <c r="F1383" s="2">
        <v>0</v>
      </c>
      <c r="G1383" s="3">
        <f t="shared" si="59"/>
        <v>102.90324</v>
      </c>
      <c r="H1383" s="3">
        <f t="shared" si="60"/>
        <v>6.0000000000002274E-2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18125</v>
      </c>
      <c r="E1399" s="2">
        <v>0</v>
      </c>
      <c r="F1399" s="2">
        <v>0</v>
      </c>
      <c r="G1399" s="3">
        <f t="shared" si="61"/>
        <v>14101.25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1114994.68</v>
      </c>
      <c r="D1510" s="2">
        <f>'RAS-funkcijski'!E114</f>
        <v>1292387.68</v>
      </c>
      <c r="E1510" s="2">
        <v>0</v>
      </c>
      <c r="F1510" s="2">
        <v>0</v>
      </c>
      <c r="G1510" s="3">
        <f t="shared" si="52"/>
        <v>406974.70439999993</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1114994.68</v>
      </c>
      <c r="D1514" s="2">
        <f>'RAS-funkcijski'!E118</f>
        <v>1292387.68</v>
      </c>
      <c r="E1514" s="2">
        <v>0</v>
      </c>
      <c r="F1514" s="2">
        <v>0</v>
      </c>
      <c r="G1514" s="3">
        <f t="shared" si="52"/>
        <v>421773.78456</v>
      </c>
      <c r="H1514" s="3">
        <f t="shared" si="63"/>
        <v>0.64000000013038516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1114994.68</v>
      </c>
      <c r="D1516" s="2">
        <f>'RAS-funkcijski'!E120</f>
        <v>1292387.68</v>
      </c>
      <c r="E1516" s="2">
        <v>0</v>
      </c>
      <c r="F1516" s="2">
        <v>0</v>
      </c>
      <c r="G1516" s="3">
        <f t="shared" si="52"/>
        <v>429173.32464000001</v>
      </c>
      <c r="H1516" s="3">
        <f t="shared" si="63"/>
        <v>0.64000000013038516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1114994.68</v>
      </c>
      <c r="D1537" s="14">
        <f>'RAS-funkcijski'!E141</f>
        <v>1292387.68</v>
      </c>
      <c r="E1537" s="14">
        <v>0</v>
      </c>
      <c r="F1537" s="14">
        <v>0</v>
      </c>
      <c r="G1537" s="15">
        <f t="shared" si="52"/>
        <v>506868.49548000004</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76886.91</v>
      </c>
      <c r="E1538" s="7">
        <v>0</v>
      </c>
      <c r="F1538" s="7">
        <v>0</v>
      </c>
      <c r="G1538" s="8">
        <f t="shared" si="52"/>
        <v>153.77382</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76886.91</v>
      </c>
      <c r="E1539" s="2">
        <v>0</v>
      </c>
      <c r="F1539" s="2">
        <v>0</v>
      </c>
      <c r="G1539" s="3">
        <f t="shared" si="52"/>
        <v>307.54764</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76886.91</v>
      </c>
      <c r="E1540" s="2">
        <v>0</v>
      </c>
      <c r="F1540" s="2">
        <v>0</v>
      </c>
      <c r="G1540" s="3">
        <f t="shared" si="52"/>
        <v>461.32146000000006</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76886.91</v>
      </c>
      <c r="E1542" s="2">
        <v>0</v>
      </c>
      <c r="F1542" s="2">
        <v>0</v>
      </c>
      <c r="G1542" s="3">
        <f t="shared" si="52"/>
        <v>768.8691</v>
      </c>
      <c r="H1542" s="3">
        <f t="shared" si="63"/>
        <v>8.999999999650754E-2</v>
      </c>
      <c r="I1542" s="11">
        <f t="shared" si="64"/>
        <v>69.198218997314754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81586.78</v>
      </c>
      <c r="D1582" s="7"/>
      <c r="E1582" s="7">
        <v>0</v>
      </c>
      <c r="F1582" s="7">
        <v>0</v>
      </c>
      <c r="G1582" s="8">
        <f t="shared" ref="G1582:G1686" si="70">B1582/1000*C1582</f>
        <v>81.586780000000005</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1229157.92</v>
      </c>
      <c r="D1583" s="2">
        <v>0</v>
      </c>
      <c r="E1583" s="2">
        <v>0</v>
      </c>
      <c r="F1583" s="2">
        <v>0</v>
      </c>
      <c r="G1583" s="3">
        <f t="shared" si="70"/>
        <v>2458.3158399999998</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2553.9299999999998</v>
      </c>
      <c r="D1584" s="2">
        <v>0</v>
      </c>
      <c r="E1584" s="2">
        <v>0</v>
      </c>
      <c r="F1584" s="2">
        <v>0</v>
      </c>
      <c r="G1584" s="3">
        <f t="shared" si="70"/>
        <v>7.6617899999999999</v>
      </c>
      <c r="H1584" s="3">
        <f t="shared" si="71"/>
        <v>7.0000000000163709E-2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1152320.53</v>
      </c>
      <c r="D1585" s="2">
        <v>0</v>
      </c>
      <c r="E1585" s="2">
        <v>0</v>
      </c>
      <c r="F1585" s="2">
        <v>0</v>
      </c>
      <c r="G1585" s="3">
        <f t="shared" si="70"/>
        <v>4609.2821199999998</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1025721.08</v>
      </c>
      <c r="D1586" s="2">
        <v>0</v>
      </c>
      <c r="E1586" s="2">
        <v>0</v>
      </c>
      <c r="F1586" s="2">
        <v>0</v>
      </c>
      <c r="G1586" s="3">
        <f t="shared" si="70"/>
        <v>5128.6053999999995</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125789.97</v>
      </c>
      <c r="D1587" s="2">
        <v>0</v>
      </c>
      <c r="E1587" s="2">
        <v>0</v>
      </c>
      <c r="F1587" s="2">
        <v>0</v>
      </c>
      <c r="G1587" s="3">
        <f t="shared" si="70"/>
        <v>754.73982000000001</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395.02</v>
      </c>
      <c r="D1588" s="2">
        <v>0</v>
      </c>
      <c r="E1588" s="2">
        <v>0</v>
      </c>
      <c r="F1588" s="2">
        <v>0</v>
      </c>
      <c r="G1588" s="3">
        <f t="shared" si="70"/>
        <v>2.7651399999999997</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306</v>
      </c>
      <c r="D1592" s="2">
        <v>0</v>
      </c>
      <c r="E1592" s="2">
        <v>0</v>
      </c>
      <c r="F1592" s="2">
        <v>0</v>
      </c>
      <c r="G1592" s="3">
        <f t="shared" si="70"/>
        <v>3.3659999999999997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108.46</v>
      </c>
      <c r="D1593" s="2">
        <v>0</v>
      </c>
      <c r="E1593" s="2">
        <v>0</v>
      </c>
      <c r="F1593" s="2">
        <v>0</v>
      </c>
      <c r="G1593" s="3">
        <f t="shared" si="70"/>
        <v>1.30152</v>
      </c>
      <c r="H1593" s="3">
        <f t="shared" si="71"/>
        <v>0.45999999999999375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58567.01</v>
      </c>
      <c r="D1594" s="2">
        <v>0</v>
      </c>
      <c r="E1594" s="2">
        <v>0</v>
      </c>
      <c r="F1594" s="2">
        <v>0</v>
      </c>
      <c r="G1594" s="3">
        <f t="shared" si="70"/>
        <v>761.37112999999999</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15716.45</v>
      </c>
      <c r="D1601" s="2">
        <v>0</v>
      </c>
      <c r="E1601" s="2">
        <v>0</v>
      </c>
      <c r="F1601" s="2">
        <v>0</v>
      </c>
      <c r="G1601" s="3">
        <f>B1601/1000*C1601</f>
        <v>314.32900000000001</v>
      </c>
      <c r="H1601" s="3">
        <f>ABS(C1601-ROUND(C1601,0))</f>
        <v>0.4500000000007276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1208754.3</v>
      </c>
      <c r="D1602" s="2">
        <v>0</v>
      </c>
      <c r="E1602" s="2">
        <v>0</v>
      </c>
      <c r="F1602" s="2">
        <v>0</v>
      </c>
      <c r="G1602" s="3">
        <f t="shared" si="70"/>
        <v>25383.840300000003</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2553.9299999999998</v>
      </c>
      <c r="D1603" s="2">
        <v>0</v>
      </c>
      <c r="E1603" s="2">
        <v>0</v>
      </c>
      <c r="F1603" s="2">
        <v>0</v>
      </c>
      <c r="G1603" s="3">
        <f t="shared" si="70"/>
        <v>56.18645999999999</v>
      </c>
      <c r="H1603" s="3">
        <f t="shared" si="71"/>
        <v>7.0000000000163709E-2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1146554.8500000001</v>
      </c>
      <c r="D1604" s="2">
        <v>0</v>
      </c>
      <c r="E1604" s="2">
        <v>0</v>
      </c>
      <c r="F1604" s="2">
        <v>0</v>
      </c>
      <c r="G1604" s="3">
        <f t="shared" si="70"/>
        <v>26370.761550000003</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1020039.53</v>
      </c>
      <c r="D1605" s="2">
        <v>0</v>
      </c>
      <c r="E1605" s="2">
        <v>0</v>
      </c>
      <c r="F1605" s="2">
        <v>0</v>
      </c>
      <c r="G1605" s="3">
        <f t="shared" si="70"/>
        <v>24480.94872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125629.1</v>
      </c>
      <c r="D1606" s="2">
        <v>0</v>
      </c>
      <c r="E1606" s="2">
        <v>0</v>
      </c>
      <c r="F1606" s="2">
        <v>0</v>
      </c>
      <c r="G1606" s="3">
        <f t="shared" si="70"/>
        <v>3140.7275000000004</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389.64</v>
      </c>
      <c r="D1607" s="2">
        <v>0</v>
      </c>
      <c r="E1607" s="2">
        <v>0</v>
      </c>
      <c r="F1607" s="2">
        <v>0</v>
      </c>
      <c r="G1607" s="3">
        <f t="shared" si="70"/>
        <v>10.13064</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306</v>
      </c>
      <c r="D1611" s="2">
        <v>0</v>
      </c>
      <c r="E1611" s="2">
        <v>0</v>
      </c>
      <c r="F1611" s="2">
        <v>0</v>
      </c>
      <c r="G1611" s="3">
        <f t="shared" si="70"/>
        <v>9.18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190.58</v>
      </c>
      <c r="D1612" s="2">
        <v>0</v>
      </c>
      <c r="E1612" s="2">
        <v>0</v>
      </c>
      <c r="F1612" s="2">
        <v>0</v>
      </c>
      <c r="G1612" s="3">
        <f t="shared" si="70"/>
        <v>5.9079800000000002</v>
      </c>
      <c r="H1612" s="3">
        <f t="shared" si="71"/>
        <v>0.41999999999998749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58567.01</v>
      </c>
      <c r="D1613" s="2">
        <v>0</v>
      </c>
      <c r="E1613" s="2">
        <v>0</v>
      </c>
      <c r="F1613" s="2">
        <v>0</v>
      </c>
      <c r="G1613" s="3">
        <f t="shared" si="70"/>
        <v>1874.1443200000001</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1078.51</v>
      </c>
      <c r="D1620" s="2">
        <v>0</v>
      </c>
      <c r="E1620" s="2">
        <v>0</v>
      </c>
      <c r="F1620" s="2">
        <v>0</v>
      </c>
      <c r="G1620" s="3">
        <f>B1620/1000*C1620</f>
        <v>42.061889999999998</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101990.39999999991</v>
      </c>
      <c r="D1621" s="2">
        <v>0</v>
      </c>
      <c r="E1621" s="2">
        <v>0</v>
      </c>
      <c r="F1621" s="2">
        <v>0</v>
      </c>
      <c r="G1621" s="3">
        <f t="shared" si="70"/>
        <v>4079.6159999999963</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101990.40000000001</v>
      </c>
      <c r="D1681" s="2">
        <v>0</v>
      </c>
      <c r="E1681" s="2">
        <v>0</v>
      </c>
      <c r="F1681" s="2">
        <v>0</v>
      </c>
      <c r="G1681" s="3">
        <f t="shared" si="70"/>
        <v>10199.040000000001</v>
      </c>
      <c r="H1681" s="3">
        <f t="shared" si="71"/>
        <v>0.40000000000873115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87352.46</v>
      </c>
      <c r="D1683" s="2">
        <v>0</v>
      </c>
      <c r="E1683" s="2">
        <v>0</v>
      </c>
      <c r="F1683" s="2">
        <v>0</v>
      </c>
      <c r="G1683" s="3">
        <f t="shared" si="70"/>
        <v>8909.9509199999993</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14637.94</v>
      </c>
      <c r="D1686" s="14">
        <v>0</v>
      </c>
      <c r="E1686" s="14">
        <v>0</v>
      </c>
      <c r="F1686" s="14">
        <v>0</v>
      </c>
      <c r="G1686" s="15">
        <f t="shared" si="70"/>
        <v>1536.9837</v>
      </c>
      <c r="H1686" s="15">
        <f t="shared" si="71"/>
        <v>5.9999999999490683E-2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17136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1112402.9099999999</v>
      </c>
      <c r="I17" s="275">
        <f>'PR-RAS'!E6</f>
        <v>1200389.51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1106211.33</v>
      </c>
      <c r="I18" s="275">
        <f>'PR-RAS'!E152</f>
        <v>1233621.67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5433.849999999693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86564.31999999992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215549.30999999991</v>
      </c>
      <c r="I22" s="275">
        <f>BILANCA!E7</f>
        <v>197428.40999999986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87039.140000000014</v>
      </c>
      <c r="I23" s="275">
        <f>BILANCA!E69</f>
        <v>101813.55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81586.78</v>
      </c>
      <c r="I24" s="275">
        <f>BILANCA!E177</f>
        <v>101990.39999999999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221001.67</v>
      </c>
      <c r="I25" s="275">
        <f>BILANCA!E251</f>
        <v>197251.56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1114994.68</v>
      </c>
      <c r="I30" s="275">
        <f>'RAS-funkcijski'!E114</f>
        <v>1292387.68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1114994.68</v>
      </c>
      <c r="I31" s="275">
        <f>'RAS-funkcijski'!E141</f>
        <v>1292387.68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76886.91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81586.78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101990.39999999991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101990.40000000001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7"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1112402.9099999999</v>
      </c>
      <c r="E6" s="60">
        <f>E7+E43+E49+E82+E106+E125+E134+E140</f>
        <v>1200389.51</v>
      </c>
      <c r="F6" s="45">
        <f t="shared" ref="F6:F132" si="0">IF(D6&lt;&gt;0,IF(E6/D6&gt;=100,"&gt;&gt;100",E6/D6*100),"-")</f>
        <v>107.9095981509074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971078.29999999993</v>
      </c>
      <c r="E49" s="60">
        <f>E50+E53+E58+E61+E64+E68+E71+E74+E77</f>
        <v>1005090.1799999999</v>
      </c>
      <c r="F49" s="45">
        <f t="shared" si="0"/>
        <v>103.50248584485927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971078.29999999993</v>
      </c>
      <c r="E68" s="60">
        <f t="shared" si="11"/>
        <v>1005090.1799999999</v>
      </c>
      <c r="F68" s="45">
        <f t="shared" si="0"/>
        <v>103.50248584485927</v>
      </c>
    </row>
    <row r="69" spans="1:6" ht="12.75" customHeight="1" x14ac:dyDescent="0.2">
      <c r="A69" s="63" t="s">
        <v>141</v>
      </c>
      <c r="B69" s="64" t="s">
        <v>142</v>
      </c>
      <c r="C69" s="247" t="s">
        <v>141</v>
      </c>
      <c r="D69" s="194">
        <v>969305.33</v>
      </c>
      <c r="E69" s="194">
        <v>1003133.48</v>
      </c>
      <c r="F69" s="45">
        <f t="shared" si="0"/>
        <v>103.48993747924608</v>
      </c>
    </row>
    <row r="70" spans="1:6" ht="24" x14ac:dyDescent="0.2">
      <c r="A70" s="63" t="s">
        <v>143</v>
      </c>
      <c r="B70" s="64" t="s">
        <v>144</v>
      </c>
      <c r="C70" s="247" t="s">
        <v>143</v>
      </c>
      <c r="D70" s="194">
        <v>1772.97</v>
      </c>
      <c r="E70" s="194">
        <v>1956.7</v>
      </c>
      <c r="F70" s="45">
        <f t="shared" si="0"/>
        <v>110.36283749866045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4.2699999999999996</v>
      </c>
      <c r="E82" s="60">
        <f t="shared" si="15"/>
        <v>5.76</v>
      </c>
      <c r="F82" s="45">
        <f t="shared" si="0"/>
        <v>134.89461358313818</v>
      </c>
    </row>
    <row r="83" spans="1:6" ht="12.75" customHeight="1" x14ac:dyDescent="0.2">
      <c r="A83" s="63">
        <v>641</v>
      </c>
      <c r="B83" s="64" t="s">
        <v>169</v>
      </c>
      <c r="C83" s="247" t="s">
        <v>170</v>
      </c>
      <c r="D83" s="60">
        <f t="shared" ref="D83:E83" si="16">SUM(D84:D90)</f>
        <v>4.2699999999999996</v>
      </c>
      <c r="E83" s="60">
        <f t="shared" si="16"/>
        <v>5.76</v>
      </c>
      <c r="F83" s="45">
        <f t="shared" si="0"/>
        <v>134.89461358313818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4.2699999999999996</v>
      </c>
      <c r="E85" s="194">
        <v>5.76</v>
      </c>
      <c r="F85" s="45">
        <f t="shared" si="0"/>
        <v>134.89461358313818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2834.41</v>
      </c>
      <c r="E106" s="60">
        <f>E107+E112+E120+E124</f>
        <v>1847.3</v>
      </c>
      <c r="F106" s="45">
        <f t="shared" si="0"/>
        <v>65.174057387604478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2834.41</v>
      </c>
      <c r="E112" s="60">
        <f t="shared" si="20"/>
        <v>1847.3</v>
      </c>
      <c r="F112" s="45">
        <f t="shared" si="0"/>
        <v>65.174057387604478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2834.41</v>
      </c>
      <c r="E117" s="194">
        <v>1847.3</v>
      </c>
      <c r="F117" s="45">
        <f t="shared" si="0"/>
        <v>65.174057387604478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12904.97</v>
      </c>
      <c r="E125" s="60">
        <f t="shared" si="22"/>
        <v>13569.56</v>
      </c>
      <c r="F125" s="45">
        <f t="shared" si="0"/>
        <v>105.14987636546229</v>
      </c>
    </row>
    <row r="126" spans="1:6" ht="12.75" customHeight="1" x14ac:dyDescent="0.2">
      <c r="A126" s="63">
        <v>661</v>
      </c>
      <c r="B126" s="65" t="s">
        <v>255</v>
      </c>
      <c r="C126" s="247" t="s">
        <v>256</v>
      </c>
      <c r="D126" s="60">
        <f t="shared" ref="D126:E126" si="23">SUM(D127:D128)</f>
        <v>11934.97</v>
      </c>
      <c r="E126" s="60">
        <f t="shared" si="23"/>
        <v>11519.56</v>
      </c>
      <c r="F126" s="45">
        <f t="shared" si="0"/>
        <v>96.519387983379929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11934.97</v>
      </c>
      <c r="E128" s="194">
        <v>11519.56</v>
      </c>
      <c r="F128" s="45">
        <f t="shared" si="0"/>
        <v>96.519387983379929</v>
      </c>
    </row>
    <row r="129" spans="1:6" ht="36" x14ac:dyDescent="0.2">
      <c r="A129" s="63">
        <v>663</v>
      </c>
      <c r="B129" s="182" t="s">
        <v>261</v>
      </c>
      <c r="C129" s="247" t="s">
        <v>262</v>
      </c>
      <c r="D129" s="60">
        <f t="shared" ref="D129:E129" si="24">SUM(D130:D133)</f>
        <v>970</v>
      </c>
      <c r="E129" s="60">
        <f t="shared" si="24"/>
        <v>2050</v>
      </c>
      <c r="F129" s="45">
        <f t="shared" si="0"/>
        <v>211.34020618556701</v>
      </c>
    </row>
    <row r="130" spans="1:6" ht="12.75" customHeight="1" x14ac:dyDescent="0.2">
      <c r="A130" s="63">
        <v>6631</v>
      </c>
      <c r="B130" s="65" t="s">
        <v>263</v>
      </c>
      <c r="C130" s="247" t="s">
        <v>264</v>
      </c>
      <c r="D130" s="194">
        <v>0</v>
      </c>
      <c r="E130" s="194">
        <v>1000</v>
      </c>
      <c r="F130" s="45" t="str">
        <f t="shared" si="0"/>
        <v>-</v>
      </c>
    </row>
    <row r="131" spans="1:6" ht="12.75" customHeight="1" x14ac:dyDescent="0.2">
      <c r="A131" s="63">
        <v>6632</v>
      </c>
      <c r="B131" s="182" t="s">
        <v>265</v>
      </c>
      <c r="C131" s="247" t="s">
        <v>266</v>
      </c>
      <c r="D131" s="194">
        <v>970</v>
      </c>
      <c r="E131" s="194">
        <v>1050</v>
      </c>
      <c r="F131" s="45">
        <f t="shared" si="0"/>
        <v>108.24742268041237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125580.96</v>
      </c>
      <c r="E134" s="60">
        <f t="shared" si="25"/>
        <v>179876.71000000002</v>
      </c>
      <c r="F134" s="45">
        <f t="shared" ref="F134:F229" si="26">IF(D134&lt;&gt;0,IF(E134/D134&gt;=100,"&gt;&gt;100",E134/D134*100),"-")</f>
        <v>143.23565451323194</v>
      </c>
    </row>
    <row r="135" spans="1:6" ht="24" x14ac:dyDescent="0.2">
      <c r="A135" s="63">
        <v>671</v>
      </c>
      <c r="B135" s="182" t="s">
        <v>273</v>
      </c>
      <c r="C135" s="247" t="s">
        <v>274</v>
      </c>
      <c r="D135" s="60">
        <f t="shared" ref="D135:E135" si="27">SUM(D136:D138)</f>
        <v>125580.96</v>
      </c>
      <c r="E135" s="60">
        <f t="shared" si="27"/>
        <v>179876.71000000002</v>
      </c>
      <c r="F135" s="45">
        <f t="shared" si="26"/>
        <v>143.23565451323194</v>
      </c>
    </row>
    <row r="136" spans="1:6" ht="12.75" customHeight="1" x14ac:dyDescent="0.2">
      <c r="A136" s="63">
        <v>6711</v>
      </c>
      <c r="B136" s="65" t="s">
        <v>275</v>
      </c>
      <c r="C136" s="247" t="s">
        <v>276</v>
      </c>
      <c r="D136" s="194">
        <v>121380.96</v>
      </c>
      <c r="E136" s="194">
        <v>128687.96</v>
      </c>
      <c r="F136" s="45">
        <f t="shared" si="26"/>
        <v>106.01988977513442</v>
      </c>
    </row>
    <row r="137" spans="1:6" ht="24" x14ac:dyDescent="0.2">
      <c r="A137" s="63">
        <v>6712</v>
      </c>
      <c r="B137" s="182" t="s">
        <v>277</v>
      </c>
      <c r="C137" s="247" t="s">
        <v>278</v>
      </c>
      <c r="D137" s="194">
        <v>4200</v>
      </c>
      <c r="E137" s="194">
        <v>51188.75</v>
      </c>
      <c r="F137" s="45">
        <f t="shared" si="26"/>
        <v>1218.7797619047619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1106211.33</v>
      </c>
      <c r="E152" s="60">
        <f>E153+E164+E202+E221+E230+E262+E273</f>
        <v>1233621.67</v>
      </c>
      <c r="F152" s="45">
        <f t="shared" si="26"/>
        <v>111.51772148274776</v>
      </c>
    </row>
    <row r="153" spans="1:6" ht="12.75" customHeight="1" x14ac:dyDescent="0.2">
      <c r="A153" s="63">
        <v>31</v>
      </c>
      <c r="B153" s="64" t="s">
        <v>308</v>
      </c>
      <c r="C153" s="247" t="s">
        <v>3</v>
      </c>
      <c r="D153" s="60">
        <f t="shared" ref="D153:E153" si="30">D154+D159+D160</f>
        <v>968579.82</v>
      </c>
      <c r="E153" s="60">
        <f t="shared" si="30"/>
        <v>1104607.75</v>
      </c>
      <c r="F153" s="45">
        <f t="shared" si="26"/>
        <v>114.04405988966404</v>
      </c>
    </row>
    <row r="154" spans="1:6" ht="12.75" customHeight="1" x14ac:dyDescent="0.2">
      <c r="A154" s="63">
        <v>311</v>
      </c>
      <c r="B154" s="64" t="s">
        <v>309</v>
      </c>
      <c r="C154" s="247" t="s">
        <v>310</v>
      </c>
      <c r="D154" s="60">
        <f t="shared" ref="D154:E154" si="31">SUM(D155:D158)</f>
        <v>806447.64</v>
      </c>
      <c r="E154" s="60">
        <f t="shared" si="31"/>
        <v>914516.11</v>
      </c>
      <c r="F154" s="45">
        <f t="shared" si="26"/>
        <v>113.40055629650054</v>
      </c>
    </row>
    <row r="155" spans="1:6" ht="12.75" customHeight="1" x14ac:dyDescent="0.2">
      <c r="A155" s="63">
        <v>3111</v>
      </c>
      <c r="B155" s="64" t="s">
        <v>311</v>
      </c>
      <c r="C155" s="247" t="s">
        <v>312</v>
      </c>
      <c r="D155" s="194">
        <v>806447.64</v>
      </c>
      <c r="E155" s="194">
        <v>914516.11</v>
      </c>
      <c r="F155" s="45">
        <f t="shared" si="26"/>
        <v>113.40055629650054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33475.839999999997</v>
      </c>
      <c r="E159" s="194">
        <v>39671.410000000003</v>
      </c>
      <c r="F159" s="45">
        <f t="shared" si="26"/>
        <v>118.50758636676484</v>
      </c>
    </row>
    <row r="160" spans="1:6" ht="12.75" customHeight="1" x14ac:dyDescent="0.2">
      <c r="A160" s="63">
        <v>313</v>
      </c>
      <c r="B160" s="65" t="s">
        <v>321</v>
      </c>
      <c r="C160" s="247" t="s">
        <v>322</v>
      </c>
      <c r="D160" s="60">
        <f t="shared" ref="D160:E160" si="32">SUM(D161:D163)</f>
        <v>128656.34</v>
      </c>
      <c r="E160" s="60">
        <f t="shared" si="32"/>
        <v>150420.23000000001</v>
      </c>
      <c r="F160" s="45">
        <f t="shared" si="26"/>
        <v>116.91629810081649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128639.58</v>
      </c>
      <c r="E162" s="194">
        <v>150420.23000000001</v>
      </c>
      <c r="F162" s="45">
        <f t="shared" si="26"/>
        <v>116.93153071550763</v>
      </c>
    </row>
    <row r="163" spans="1:6" ht="12.75" customHeight="1" x14ac:dyDescent="0.2">
      <c r="A163" s="63">
        <v>3133</v>
      </c>
      <c r="B163" s="64" t="s">
        <v>327</v>
      </c>
      <c r="C163" s="247" t="s">
        <v>328</v>
      </c>
      <c r="D163" s="194">
        <v>16.760000000000002</v>
      </c>
      <c r="E163" s="194"/>
      <c r="F163" s="45">
        <f t="shared" si="26"/>
        <v>0</v>
      </c>
    </row>
    <row r="164" spans="1:6" ht="12.75" customHeight="1" x14ac:dyDescent="0.2">
      <c r="A164" s="70">
        <v>32</v>
      </c>
      <c r="B164" s="65" t="s">
        <v>329</v>
      </c>
      <c r="C164" s="247" t="s">
        <v>330</v>
      </c>
      <c r="D164" s="60">
        <f>D165+D170+D178+D188+D189+D194</f>
        <v>136432.68</v>
      </c>
      <c r="E164" s="60">
        <f>E165+E170+E178+E188+E189+E194</f>
        <v>128312.9</v>
      </c>
      <c r="F164" s="45">
        <f t="shared" si="26"/>
        <v>94.048508026082899</v>
      </c>
    </row>
    <row r="165" spans="1:6" ht="12.75" customHeight="1" x14ac:dyDescent="0.2">
      <c r="A165" s="63">
        <v>321</v>
      </c>
      <c r="B165" s="64" t="s">
        <v>331</v>
      </c>
      <c r="C165" s="247" t="s">
        <v>332</v>
      </c>
      <c r="D165" s="60">
        <f t="shared" ref="D165:E165" si="33">SUM(D166:D169)</f>
        <v>46883.19</v>
      </c>
      <c r="E165" s="60">
        <f t="shared" si="33"/>
        <v>44206.85</v>
      </c>
      <c r="F165" s="45">
        <f t="shared" si="26"/>
        <v>94.291472060668227</v>
      </c>
    </row>
    <row r="166" spans="1:6" ht="12.75" customHeight="1" x14ac:dyDescent="0.2">
      <c r="A166" s="63">
        <v>3211</v>
      </c>
      <c r="B166" s="64" t="s">
        <v>333</v>
      </c>
      <c r="C166" s="247" t="s">
        <v>334</v>
      </c>
      <c r="D166" s="194">
        <v>7503.15</v>
      </c>
      <c r="E166" s="194">
        <v>6536.3</v>
      </c>
      <c r="F166" s="45">
        <f t="shared" si="26"/>
        <v>87.114078753590164</v>
      </c>
    </row>
    <row r="167" spans="1:6" ht="12.75" customHeight="1" x14ac:dyDescent="0.2">
      <c r="A167" s="63">
        <v>3212</v>
      </c>
      <c r="B167" s="64" t="s">
        <v>335</v>
      </c>
      <c r="C167" s="247" t="s">
        <v>336</v>
      </c>
      <c r="D167" s="194">
        <v>38259.71</v>
      </c>
      <c r="E167" s="194">
        <v>32906.949999999997</v>
      </c>
      <c r="F167" s="45">
        <f t="shared" si="26"/>
        <v>86.009407807847992</v>
      </c>
    </row>
    <row r="168" spans="1:6" ht="12.75" customHeight="1" x14ac:dyDescent="0.2">
      <c r="A168" s="63">
        <v>3213</v>
      </c>
      <c r="B168" s="64" t="s">
        <v>337</v>
      </c>
      <c r="C168" s="247" t="s">
        <v>338</v>
      </c>
      <c r="D168" s="194">
        <v>1120.33</v>
      </c>
      <c r="E168" s="194">
        <v>4763.6000000000004</v>
      </c>
      <c r="F168" s="45">
        <f t="shared" si="26"/>
        <v>425.19614756366434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49965.94000000001</v>
      </c>
      <c r="E170" s="60">
        <f t="shared" si="34"/>
        <v>52687.95</v>
      </c>
      <c r="F170" s="45">
        <f t="shared" si="26"/>
        <v>105.44773099435332</v>
      </c>
    </row>
    <row r="171" spans="1:6" ht="12.75" customHeight="1" x14ac:dyDescent="0.2">
      <c r="A171" s="63">
        <v>3221</v>
      </c>
      <c r="B171" s="64" t="s">
        <v>343</v>
      </c>
      <c r="C171" s="247" t="s">
        <v>344</v>
      </c>
      <c r="D171" s="194">
        <v>8375.7999999999993</v>
      </c>
      <c r="E171" s="194">
        <v>8277.07</v>
      </c>
      <c r="F171" s="45">
        <f t="shared" si="26"/>
        <v>98.821246925666799</v>
      </c>
    </row>
    <row r="172" spans="1:6" ht="12.75" customHeight="1" x14ac:dyDescent="0.2">
      <c r="A172" s="63">
        <v>3222</v>
      </c>
      <c r="B172" s="64" t="s">
        <v>345</v>
      </c>
      <c r="C172" s="247" t="s">
        <v>346</v>
      </c>
      <c r="D172" s="194">
        <v>738.86</v>
      </c>
      <c r="E172" s="194">
        <v>612.12</v>
      </c>
      <c r="F172" s="45">
        <f t="shared" si="26"/>
        <v>82.84654738380749</v>
      </c>
    </row>
    <row r="173" spans="1:6" ht="12.75" customHeight="1" x14ac:dyDescent="0.2">
      <c r="A173" s="63">
        <v>3223</v>
      </c>
      <c r="B173" s="65" t="s">
        <v>347</v>
      </c>
      <c r="C173" s="247" t="s">
        <v>348</v>
      </c>
      <c r="D173" s="194">
        <v>39611.360000000001</v>
      </c>
      <c r="E173" s="194">
        <v>38471.949999999997</v>
      </c>
      <c r="F173" s="45">
        <f t="shared" si="26"/>
        <v>97.123527190179786</v>
      </c>
    </row>
    <row r="174" spans="1:6" ht="12.75" customHeight="1" x14ac:dyDescent="0.2">
      <c r="A174" s="63">
        <v>3224</v>
      </c>
      <c r="B174" s="65" t="s">
        <v>349</v>
      </c>
      <c r="C174" s="247" t="s">
        <v>350</v>
      </c>
      <c r="D174" s="194">
        <v>1126.76</v>
      </c>
      <c r="E174" s="194">
        <v>1078.04</v>
      </c>
      <c r="F174" s="45">
        <f t="shared" si="26"/>
        <v>95.676097838048918</v>
      </c>
    </row>
    <row r="175" spans="1:6" ht="12.75" customHeight="1" x14ac:dyDescent="0.2">
      <c r="A175" s="63">
        <v>3225</v>
      </c>
      <c r="B175" s="65" t="s">
        <v>351</v>
      </c>
      <c r="C175" s="247" t="s">
        <v>352</v>
      </c>
      <c r="D175" s="194">
        <v>113.16</v>
      </c>
      <c r="E175" s="194">
        <v>2932.77</v>
      </c>
      <c r="F175" s="45">
        <f t="shared" si="26"/>
        <v>2591.7020148462357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1316</v>
      </c>
      <c r="F177" s="45" t="str">
        <f t="shared" si="26"/>
        <v>-</v>
      </c>
    </row>
    <row r="178" spans="1:6" ht="12.75" customHeight="1" x14ac:dyDescent="0.2">
      <c r="A178" s="63">
        <v>323</v>
      </c>
      <c r="B178" s="65" t="s">
        <v>357</v>
      </c>
      <c r="C178" s="247" t="s">
        <v>358</v>
      </c>
      <c r="D178" s="60">
        <f t="shared" ref="D178:E178" si="35">SUM(D179:D187)</f>
        <v>33542.36</v>
      </c>
      <c r="E178" s="60">
        <f t="shared" si="35"/>
        <v>25825.13</v>
      </c>
      <c r="F178" s="45">
        <f t="shared" si="26"/>
        <v>76.99258489861775</v>
      </c>
    </row>
    <row r="179" spans="1:6" ht="12.75" customHeight="1" x14ac:dyDescent="0.2">
      <c r="A179" s="63">
        <v>3231</v>
      </c>
      <c r="B179" s="65" t="s">
        <v>359</v>
      </c>
      <c r="C179" s="247" t="s">
        <v>360</v>
      </c>
      <c r="D179" s="194">
        <v>3717.54</v>
      </c>
      <c r="E179" s="194">
        <v>3070.51</v>
      </c>
      <c r="F179" s="45">
        <f t="shared" si="26"/>
        <v>82.595210811450599</v>
      </c>
    </row>
    <row r="180" spans="1:6" ht="12.75" customHeight="1" x14ac:dyDescent="0.2">
      <c r="A180" s="63">
        <v>3232</v>
      </c>
      <c r="B180" s="65" t="s">
        <v>361</v>
      </c>
      <c r="C180" s="247" t="s">
        <v>362</v>
      </c>
      <c r="D180" s="194">
        <v>8312.2900000000009</v>
      </c>
      <c r="E180" s="194">
        <v>5039.3999999999996</v>
      </c>
      <c r="F180" s="45">
        <f t="shared" si="26"/>
        <v>60.625892503750457</v>
      </c>
    </row>
    <row r="181" spans="1:6" ht="12.75" customHeight="1" x14ac:dyDescent="0.2">
      <c r="A181" s="63">
        <v>3233</v>
      </c>
      <c r="B181" s="65" t="s">
        <v>363</v>
      </c>
      <c r="C181" s="247" t="s">
        <v>364</v>
      </c>
      <c r="D181" s="194">
        <v>0</v>
      </c>
      <c r="E181" s="194">
        <v>610</v>
      </c>
      <c r="F181" s="45" t="str">
        <f t="shared" si="26"/>
        <v>-</v>
      </c>
    </row>
    <row r="182" spans="1:6" ht="12.75" customHeight="1" x14ac:dyDescent="0.2">
      <c r="A182" s="63">
        <v>3234</v>
      </c>
      <c r="B182" s="65" t="s">
        <v>365</v>
      </c>
      <c r="C182" s="247" t="s">
        <v>366</v>
      </c>
      <c r="D182" s="194">
        <v>7308.76</v>
      </c>
      <c r="E182" s="194">
        <v>7102.08</v>
      </c>
      <c r="F182" s="45">
        <f t="shared" si="26"/>
        <v>97.172160530650885</v>
      </c>
    </row>
    <row r="183" spans="1:6" ht="12.75" customHeight="1" x14ac:dyDescent="0.2">
      <c r="A183" s="63">
        <v>3235</v>
      </c>
      <c r="B183" s="64" t="s">
        <v>367</v>
      </c>
      <c r="C183" s="247" t="s">
        <v>368</v>
      </c>
      <c r="D183" s="194">
        <v>1915.8</v>
      </c>
      <c r="E183" s="194">
        <v>2153.3000000000002</v>
      </c>
      <c r="F183" s="45">
        <f t="shared" si="26"/>
        <v>112.39690990708844</v>
      </c>
    </row>
    <row r="184" spans="1:6" ht="12.75" customHeight="1" x14ac:dyDescent="0.2">
      <c r="A184" s="63">
        <v>3236</v>
      </c>
      <c r="B184" s="64" t="s">
        <v>369</v>
      </c>
      <c r="C184" s="247" t="s">
        <v>370</v>
      </c>
      <c r="D184" s="194">
        <v>1600</v>
      </c>
      <c r="E184" s="194">
        <v>1655</v>
      </c>
      <c r="F184" s="45">
        <f t="shared" si="26"/>
        <v>103.4375</v>
      </c>
    </row>
    <row r="185" spans="1:6" ht="12.75" customHeight="1" x14ac:dyDescent="0.2">
      <c r="A185" s="63">
        <v>3237</v>
      </c>
      <c r="B185" s="64" t="s">
        <v>371</v>
      </c>
      <c r="C185" s="247" t="s">
        <v>372</v>
      </c>
      <c r="D185" s="194">
        <v>716.88</v>
      </c>
      <c r="E185" s="194"/>
      <c r="F185" s="45">
        <f t="shared" si="26"/>
        <v>0</v>
      </c>
    </row>
    <row r="186" spans="1:6" ht="12.75" customHeight="1" x14ac:dyDescent="0.2">
      <c r="A186" s="63">
        <v>3238</v>
      </c>
      <c r="B186" s="64" t="s">
        <v>373</v>
      </c>
      <c r="C186" s="247" t="s">
        <v>374</v>
      </c>
      <c r="D186" s="194">
        <v>3796.28</v>
      </c>
      <c r="E186" s="194">
        <v>4171.9799999999996</v>
      </c>
      <c r="F186" s="45">
        <f t="shared" si="26"/>
        <v>109.89653028754462</v>
      </c>
    </row>
    <row r="187" spans="1:6" ht="12.75" customHeight="1" x14ac:dyDescent="0.2">
      <c r="A187" s="63">
        <v>3239</v>
      </c>
      <c r="B187" s="64" t="s">
        <v>375</v>
      </c>
      <c r="C187" s="247" t="s">
        <v>376</v>
      </c>
      <c r="D187" s="194">
        <v>6174.81</v>
      </c>
      <c r="E187" s="194">
        <v>2022.86</v>
      </c>
      <c r="F187" s="45">
        <f t="shared" si="26"/>
        <v>32.759874392896293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6041.19</v>
      </c>
      <c r="E194" s="60">
        <f t="shared" si="36"/>
        <v>5592.97</v>
      </c>
      <c r="F194" s="45">
        <f t="shared" si="26"/>
        <v>92.580600841887119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1960.18</v>
      </c>
      <c r="F196" s="45" t="str">
        <f t="shared" si="26"/>
        <v>-</v>
      </c>
    </row>
    <row r="197" spans="1:6" ht="12.75" customHeight="1" x14ac:dyDescent="0.2">
      <c r="A197" s="63">
        <v>3293</v>
      </c>
      <c r="B197" s="64" t="s">
        <v>395</v>
      </c>
      <c r="C197" s="247" t="s">
        <v>396</v>
      </c>
      <c r="D197" s="194">
        <v>3183.58</v>
      </c>
      <c r="E197" s="194">
        <v>69.58</v>
      </c>
      <c r="F197" s="45">
        <f t="shared" si="26"/>
        <v>2.1855898077007647</v>
      </c>
    </row>
    <row r="198" spans="1:6" ht="12.75" customHeight="1" x14ac:dyDescent="0.2">
      <c r="A198" s="63">
        <v>3294</v>
      </c>
      <c r="B198" s="64" t="s">
        <v>397</v>
      </c>
      <c r="C198" s="247" t="s">
        <v>398</v>
      </c>
      <c r="D198" s="194">
        <v>0</v>
      </c>
      <c r="E198" s="194">
        <v>25</v>
      </c>
      <c r="F198" s="45" t="str">
        <f t="shared" si="26"/>
        <v>-</v>
      </c>
    </row>
    <row r="199" spans="1:6" ht="12.75" customHeight="1" x14ac:dyDescent="0.2">
      <c r="A199" s="63">
        <v>3295</v>
      </c>
      <c r="B199" s="64" t="s">
        <v>399</v>
      </c>
      <c r="C199" s="247" t="s">
        <v>400</v>
      </c>
      <c r="D199" s="194">
        <v>2087.5500000000002</v>
      </c>
      <c r="E199" s="194">
        <v>2496</v>
      </c>
      <c r="F199" s="45">
        <f t="shared" si="26"/>
        <v>119.56599841919953</v>
      </c>
    </row>
    <row r="200" spans="1:6" ht="12.75" customHeight="1" x14ac:dyDescent="0.2">
      <c r="A200" s="63" t="s">
        <v>401</v>
      </c>
      <c r="B200" s="64" t="s">
        <v>402</v>
      </c>
      <c r="C200" s="247" t="s">
        <v>401</v>
      </c>
      <c r="D200" s="194">
        <v>373.28</v>
      </c>
      <c r="E200" s="194"/>
      <c r="F200" s="45">
        <f t="shared" si="26"/>
        <v>0</v>
      </c>
    </row>
    <row r="201" spans="1:6" ht="12.75" customHeight="1" x14ac:dyDescent="0.2">
      <c r="A201" s="63">
        <v>3299</v>
      </c>
      <c r="B201" s="64" t="s">
        <v>403</v>
      </c>
      <c r="C201" s="247" t="s">
        <v>404</v>
      </c>
      <c r="D201" s="194">
        <v>396.78</v>
      </c>
      <c r="E201" s="194">
        <v>1042.21</v>
      </c>
      <c r="F201" s="45">
        <f t="shared" si="26"/>
        <v>262.66696910126524</v>
      </c>
    </row>
    <row r="202" spans="1:6" ht="12.75" customHeight="1" x14ac:dyDescent="0.2">
      <c r="A202" s="63">
        <v>34</v>
      </c>
      <c r="B202" s="183" t="s">
        <v>405</v>
      </c>
      <c r="C202" s="247" t="s">
        <v>406</v>
      </c>
      <c r="D202" s="60">
        <f t="shared" ref="D202:E202" si="37">D203+D208+D216</f>
        <v>937.83</v>
      </c>
      <c r="E202" s="60">
        <f t="shared" si="37"/>
        <v>395.02</v>
      </c>
      <c r="F202" s="45">
        <f t="shared" si="26"/>
        <v>42.120640201315801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937.83</v>
      </c>
      <c r="E216" s="60">
        <f t="shared" si="40"/>
        <v>395.02</v>
      </c>
      <c r="F216" s="45">
        <f t="shared" si="26"/>
        <v>42.120640201315801</v>
      </c>
    </row>
    <row r="217" spans="1:6" ht="12.75" customHeight="1" x14ac:dyDescent="0.2">
      <c r="A217" s="63">
        <v>3431</v>
      </c>
      <c r="B217" s="182" t="s">
        <v>435</v>
      </c>
      <c r="C217" s="247" t="s">
        <v>436</v>
      </c>
      <c r="D217" s="194">
        <v>400</v>
      </c>
      <c r="E217" s="194">
        <v>395.02</v>
      </c>
      <c r="F217" s="45">
        <f t="shared" si="26"/>
        <v>98.754999999999995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537.83000000000004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261</v>
      </c>
      <c r="E273" s="60">
        <f t="shared" si="60"/>
        <v>306</v>
      </c>
      <c r="F273" s="45">
        <f t="shared" ref="F273:F277" si="61">IF(D273&lt;&gt;0,IF(E273/D273&gt;=100,"&gt;&gt;100",E273/D273*100),"-")</f>
        <v>117.24137931034481</v>
      </c>
    </row>
    <row r="274" spans="1:6" ht="12.75" customHeight="1" x14ac:dyDescent="0.2">
      <c r="A274" s="63">
        <v>381</v>
      </c>
      <c r="B274" s="64" t="s">
        <v>540</v>
      </c>
      <c r="C274" s="247" t="s">
        <v>541</v>
      </c>
      <c r="D274" s="60">
        <f t="shared" ref="D274:E274" si="62">SUM(D275:D277)</f>
        <v>261</v>
      </c>
      <c r="E274" s="60">
        <f t="shared" si="62"/>
        <v>306</v>
      </c>
      <c r="F274" s="45">
        <f t="shared" si="61"/>
        <v>117.24137931034481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261</v>
      </c>
      <c r="E276" s="194">
        <v>306</v>
      </c>
      <c r="F276" s="45">
        <f t="shared" si="61"/>
        <v>117.24137931034481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1106211.33</v>
      </c>
      <c r="E299" s="60">
        <f>E152-E297+E298</f>
        <v>1233621.67</v>
      </c>
      <c r="F299" s="45">
        <f t="shared" si="68"/>
        <v>111.51772148274776</v>
      </c>
    </row>
    <row r="300" spans="1:6" ht="12.75" customHeight="1" x14ac:dyDescent="0.2">
      <c r="A300" s="63" t="s">
        <v>581</v>
      </c>
      <c r="B300" s="64" t="s">
        <v>592</v>
      </c>
      <c r="C300" s="247" t="s">
        <v>593</v>
      </c>
      <c r="D300" s="60">
        <f>IF(D6&gt;=D299,D6-D299,0)</f>
        <v>6191.5799999998417</v>
      </c>
      <c r="E300" s="60">
        <f>IF(E6&gt;=E299,E6-E299,0)</f>
        <v>0</v>
      </c>
      <c r="F300" s="45">
        <f t="shared" si="68"/>
        <v>0</v>
      </c>
    </row>
    <row r="301" spans="1:6" ht="12.75" customHeight="1" x14ac:dyDescent="0.2">
      <c r="A301" s="63" t="s">
        <v>581</v>
      </c>
      <c r="B301" s="64" t="s">
        <v>594</v>
      </c>
      <c r="C301" s="247" t="s">
        <v>595</v>
      </c>
      <c r="D301" s="60">
        <f>IF(D299&gt;=D6,D299-D6,0)</f>
        <v>0</v>
      </c>
      <c r="E301" s="60">
        <f>IF(E299&gt;=E6,E299-E6,0)</f>
        <v>33232.159999999916</v>
      </c>
      <c r="F301" s="45" t="str">
        <f t="shared" si="68"/>
        <v>-</v>
      </c>
    </row>
    <row r="302" spans="1:6" ht="12.75" customHeight="1" x14ac:dyDescent="0.2">
      <c r="A302" s="63">
        <v>92211</v>
      </c>
      <c r="B302" s="64" t="s">
        <v>596</v>
      </c>
      <c r="C302" s="247" t="s">
        <v>597</v>
      </c>
      <c r="D302" s="194">
        <v>6086.68</v>
      </c>
      <c r="E302" s="194">
        <v>2209.85</v>
      </c>
      <c r="F302" s="45">
        <f t="shared" si="68"/>
        <v>36.306327916039614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18.510000000000002</v>
      </c>
      <c r="E304" s="194">
        <v>86387.47</v>
      </c>
      <c r="F304" s="45" t="str">
        <f t="shared" si="68"/>
        <v>&gt;&gt;100</v>
      </c>
    </row>
    <row r="305" spans="1:6" ht="12" x14ac:dyDescent="0.2">
      <c r="A305" s="63">
        <v>9661</v>
      </c>
      <c r="B305" s="220" t="s">
        <v>602</v>
      </c>
      <c r="C305" s="247" t="s">
        <v>603</v>
      </c>
      <c r="D305" s="194">
        <v>18.510000000000002</v>
      </c>
      <c r="E305" s="194">
        <v>948.12</v>
      </c>
      <c r="F305" s="45">
        <f t="shared" si="68"/>
        <v>5122.2042139384112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188.94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188.94</v>
      </c>
      <c r="E321" s="60">
        <f t="shared" si="76"/>
        <v>0</v>
      </c>
      <c r="F321" s="45">
        <f t="shared" si="72"/>
        <v>0</v>
      </c>
    </row>
    <row r="322" spans="1:6" ht="12.75" customHeight="1" x14ac:dyDescent="0.2">
      <c r="A322" s="63">
        <v>721</v>
      </c>
      <c r="B322" s="64" t="s">
        <v>635</v>
      </c>
      <c r="C322" s="247" t="s">
        <v>636</v>
      </c>
      <c r="D322" s="60">
        <f t="shared" ref="D322:E322" si="77">SUM(D323:D326)</f>
        <v>188.94</v>
      </c>
      <c r="E322" s="60">
        <f t="shared" si="77"/>
        <v>0</v>
      </c>
      <c r="F322" s="45">
        <f t="shared" si="72"/>
        <v>0</v>
      </c>
    </row>
    <row r="323" spans="1:6" ht="12.75" customHeight="1" x14ac:dyDescent="0.2">
      <c r="A323" s="63">
        <v>7211</v>
      </c>
      <c r="B323" s="64" t="s">
        <v>637</v>
      </c>
      <c r="C323" s="247" t="s">
        <v>638</v>
      </c>
      <c r="D323" s="194">
        <v>188.94</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8783.35</v>
      </c>
      <c r="E360" s="60">
        <f t="shared" si="86"/>
        <v>58766.01</v>
      </c>
      <c r="F360" s="45">
        <f t="shared" si="72"/>
        <v>669.06146288147465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8783.35</v>
      </c>
      <c r="E373" s="60">
        <f t="shared" si="90"/>
        <v>58766.01</v>
      </c>
      <c r="F373" s="45">
        <f t="shared" si="72"/>
        <v>669.06146288147465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8265.7100000000009</v>
      </c>
      <c r="E379" s="60">
        <f t="shared" si="92"/>
        <v>14661.19</v>
      </c>
      <c r="F379" s="45">
        <f t="shared" si="72"/>
        <v>177.37363154526349</v>
      </c>
    </row>
    <row r="380" spans="1:6" ht="12.75" customHeight="1" x14ac:dyDescent="0.2">
      <c r="A380" s="63">
        <v>4221</v>
      </c>
      <c r="B380" s="64" t="s">
        <v>647</v>
      </c>
      <c r="C380" s="247" t="s">
        <v>739</v>
      </c>
      <c r="D380" s="194">
        <v>7114.22</v>
      </c>
      <c r="E380" s="194">
        <v>4946.34</v>
      </c>
      <c r="F380" s="45">
        <f t="shared" si="72"/>
        <v>69.527509691856594</v>
      </c>
    </row>
    <row r="381" spans="1:6" ht="12.75" customHeight="1" x14ac:dyDescent="0.2">
      <c r="A381" s="63">
        <v>4222</v>
      </c>
      <c r="B381" s="64" t="s">
        <v>740</v>
      </c>
      <c r="C381" s="247" t="s">
        <v>741</v>
      </c>
      <c r="D381" s="194">
        <v>0</v>
      </c>
      <c r="E381" s="194">
        <v>370</v>
      </c>
      <c r="F381" s="45" t="str">
        <f t="shared" si="72"/>
        <v>-</v>
      </c>
    </row>
    <row r="382" spans="1:6" ht="12.75" customHeight="1" x14ac:dyDescent="0.2">
      <c r="A382" s="63">
        <v>4223</v>
      </c>
      <c r="B382" s="64" t="s">
        <v>651</v>
      </c>
      <c r="C382" s="247" t="s">
        <v>742</v>
      </c>
      <c r="D382" s="194">
        <v>0</v>
      </c>
      <c r="E382" s="194">
        <v>5532.5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316.7</v>
      </c>
      <c r="F384" s="71" t="str">
        <f t="shared" si="72"/>
        <v>-</v>
      </c>
    </row>
    <row r="385" spans="1:6" ht="12.75" customHeight="1" x14ac:dyDescent="0.2">
      <c r="A385" s="63">
        <v>4226</v>
      </c>
      <c r="B385" s="64" t="s">
        <v>657</v>
      </c>
      <c r="C385" s="247" t="s">
        <v>745</v>
      </c>
      <c r="D385" s="194">
        <v>1151.49</v>
      </c>
      <c r="E385" s="194">
        <v>1878.89</v>
      </c>
      <c r="F385" s="45">
        <f t="shared" si="72"/>
        <v>163.17032714135598</v>
      </c>
    </row>
    <row r="386" spans="1:6" ht="12.75" customHeight="1" x14ac:dyDescent="0.2">
      <c r="A386" s="63">
        <v>4227</v>
      </c>
      <c r="B386" s="183" t="s">
        <v>659</v>
      </c>
      <c r="C386" s="247" t="s">
        <v>746</v>
      </c>
      <c r="D386" s="194">
        <v>0</v>
      </c>
      <c r="E386" s="194">
        <v>1616.76</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43539.49</v>
      </c>
      <c r="F388" s="45" t="str">
        <f t="shared" si="72"/>
        <v>-</v>
      </c>
    </row>
    <row r="389" spans="1:6" ht="12.75" customHeight="1" x14ac:dyDescent="0.2">
      <c r="A389" s="63">
        <v>4231</v>
      </c>
      <c r="B389" s="64" t="s">
        <v>665</v>
      </c>
      <c r="C389" s="247" t="s">
        <v>750</v>
      </c>
      <c r="D389" s="194">
        <v>0</v>
      </c>
      <c r="E389" s="194">
        <v>43539.49</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517.64</v>
      </c>
      <c r="E393" s="60">
        <f t="shared" si="94"/>
        <v>565.33000000000004</v>
      </c>
      <c r="F393" s="45">
        <f t="shared" si="72"/>
        <v>109.21296654045283</v>
      </c>
    </row>
    <row r="394" spans="1:6" ht="12.75" customHeight="1" x14ac:dyDescent="0.2">
      <c r="A394" s="63">
        <v>4241</v>
      </c>
      <c r="B394" s="64" t="s">
        <v>756</v>
      </c>
      <c r="C394" s="247" t="s">
        <v>757</v>
      </c>
      <c r="D394" s="194">
        <v>517.64</v>
      </c>
      <c r="E394" s="194">
        <v>565.33000000000004</v>
      </c>
      <c r="F394" s="45">
        <f t="shared" si="72"/>
        <v>109.21296654045283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8594.41</v>
      </c>
      <c r="E418" s="60">
        <f t="shared" si="102"/>
        <v>58766.01</v>
      </c>
      <c r="F418" s="45">
        <f t="shared" si="72"/>
        <v>683.77014827079461</v>
      </c>
    </row>
    <row r="419" spans="1:6" ht="12.75" customHeight="1" x14ac:dyDescent="0.2">
      <c r="A419" s="63">
        <v>92212</v>
      </c>
      <c r="B419" s="64" t="s">
        <v>796</v>
      </c>
      <c r="C419" s="247" t="s">
        <v>797</v>
      </c>
      <c r="D419" s="194">
        <v>1750</v>
      </c>
      <c r="E419" s="194">
        <v>3224</v>
      </c>
      <c r="F419" s="45">
        <f t="shared" si="72"/>
        <v>184.22857142857143</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1112591.8499999999</v>
      </c>
      <c r="E422" s="60">
        <f>E6+E308</f>
        <v>1200389.51</v>
      </c>
      <c r="F422" s="45">
        <f t="shared" si="72"/>
        <v>107.89127297669852</v>
      </c>
    </row>
    <row r="423" spans="1:6" ht="12.75" customHeight="1" x14ac:dyDescent="0.2">
      <c r="A423" s="63" t="s">
        <v>581</v>
      </c>
      <c r="B423" s="64" t="s">
        <v>804</v>
      </c>
      <c r="C423" s="247" t="s">
        <v>805</v>
      </c>
      <c r="D423" s="60">
        <f t="shared" ref="D423:E423" si="103">D299+D360</f>
        <v>1114994.6800000002</v>
      </c>
      <c r="E423" s="60">
        <f t="shared" si="103"/>
        <v>1292387.68</v>
      </c>
      <c r="F423" s="45">
        <f t="shared" si="72"/>
        <v>115.9097620089093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2402.8300000003073</v>
      </c>
      <c r="E425" s="60">
        <f t="shared" si="105"/>
        <v>91998.169999999925</v>
      </c>
      <c r="F425" s="45">
        <f t="shared" si="72"/>
        <v>3828.7423579690681</v>
      </c>
    </row>
    <row r="426" spans="1:6" ht="12.75" customHeight="1" x14ac:dyDescent="0.2">
      <c r="A426" s="251" t="s">
        <v>810</v>
      </c>
      <c r="B426" s="183" t="s">
        <v>811</v>
      </c>
      <c r="C426" s="252" t="s">
        <v>812</v>
      </c>
      <c r="D426" s="60">
        <f t="shared" ref="D426:E426" si="106">IF(D302-D303+D419-D420&gt;=0,D302-D303+D419-D420,0)</f>
        <v>7836.68</v>
      </c>
      <c r="E426" s="60">
        <f t="shared" si="106"/>
        <v>5433.85</v>
      </c>
      <c r="F426" s="45">
        <f t="shared" si="72"/>
        <v>69.338674030329173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18.510000000000002</v>
      </c>
      <c r="E428" s="81">
        <f t="shared" si="108"/>
        <v>86387.47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1112591.8499999999</v>
      </c>
      <c r="E643" s="60">
        <f>E422+E430</f>
        <v>1200389.51</v>
      </c>
      <c r="F643" s="45">
        <f t="shared" si="109"/>
        <v>107.89127297669852</v>
      </c>
    </row>
    <row r="644" spans="1:6" ht="12.75" customHeight="1" x14ac:dyDescent="0.2">
      <c r="A644" s="63" t="s">
        <v>581</v>
      </c>
      <c r="B644" s="64" t="s">
        <v>1237</v>
      </c>
      <c r="C644" s="247" t="s">
        <v>1238</v>
      </c>
      <c r="D644" s="60">
        <f>D423+D535</f>
        <v>1114994.6800000002</v>
      </c>
      <c r="E644" s="60">
        <f>E423+E535</f>
        <v>1292387.68</v>
      </c>
      <c r="F644" s="45">
        <f t="shared" si="109"/>
        <v>115.9097620089093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2402.8300000003073</v>
      </c>
      <c r="E646" s="60">
        <f t="shared" si="164"/>
        <v>91998.169999999925</v>
      </c>
      <c r="F646" s="45">
        <f t="shared" si="109"/>
        <v>3828.7423579690681</v>
      </c>
    </row>
    <row r="647" spans="1:6" ht="24" x14ac:dyDescent="0.2">
      <c r="A647" s="251" t="s">
        <v>1243</v>
      </c>
      <c r="B647" s="64" t="s">
        <v>1244</v>
      </c>
      <c r="C647" s="252" t="s">
        <v>1243</v>
      </c>
      <c r="D647" s="60">
        <f>IF(D426-D427+D641-D642&gt;=0,D426-D427+D641-D642,0)</f>
        <v>7836.68</v>
      </c>
      <c r="E647" s="60">
        <f>IF(E426-E427+E641-E642&gt;=0,E426-E427+E641-E642,0)</f>
        <v>5433.85</v>
      </c>
      <c r="F647" s="45">
        <f t="shared" si="109"/>
        <v>69.338674030329173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5433.849999999693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86564.31999999992</v>
      </c>
      <c r="F650" s="45" t="str">
        <f t="shared" si="109"/>
        <v>-</v>
      </c>
    </row>
    <row r="651" spans="1:6" ht="24" x14ac:dyDescent="0.2">
      <c r="A651" s="249" t="s">
        <v>1251</v>
      </c>
      <c r="B651" s="184" t="s">
        <v>1252</v>
      </c>
      <c r="C651" s="250" t="s">
        <v>1251</v>
      </c>
      <c r="D651" s="196">
        <v>80166.710000000006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9095.0499999999993</v>
      </c>
      <c r="E653" s="194">
        <v>6771.8</v>
      </c>
      <c r="F653" s="45">
        <f t="shared" ref="F653:F740" si="167">IF(D653&lt;&gt;0,IF(E653/D653&gt;=100,"&gt;&gt;100",E653/D653*100),"-")</f>
        <v>74.45588534422572</v>
      </c>
    </row>
    <row r="654" spans="1:6" ht="12.75" customHeight="1" x14ac:dyDescent="0.2">
      <c r="A654" s="63" t="s">
        <v>1256</v>
      </c>
      <c r="B654" s="64" t="s">
        <v>1257</v>
      </c>
      <c r="C654" s="247" t="s">
        <v>1256</v>
      </c>
      <c r="D654" s="194">
        <v>83858.38</v>
      </c>
      <c r="E654" s="194">
        <v>97200.74</v>
      </c>
      <c r="F654" s="45">
        <f t="shared" si="167"/>
        <v>115.91058639577822</v>
      </c>
    </row>
    <row r="655" spans="1:6" ht="12.75" customHeight="1" x14ac:dyDescent="0.2">
      <c r="A655" s="63" t="s">
        <v>1258</v>
      </c>
      <c r="B655" s="64" t="s">
        <v>1259</v>
      </c>
      <c r="C655" s="247" t="s">
        <v>1258</v>
      </c>
      <c r="D655" s="194">
        <v>86181.63</v>
      </c>
      <c r="E655" s="194">
        <v>88852.69</v>
      </c>
      <c r="F655" s="45">
        <f t="shared" si="167"/>
        <v>103.0993379911705</v>
      </c>
    </row>
    <row r="656" spans="1:6" ht="24" x14ac:dyDescent="0.2">
      <c r="A656" s="63">
        <v>11</v>
      </c>
      <c r="B656" s="64" t="s">
        <v>1260</v>
      </c>
      <c r="C656" s="247" t="s">
        <v>1261</v>
      </c>
      <c r="D656" s="60">
        <f t="shared" ref="D656:E656" si="168">+D653+D654-D655</f>
        <v>6771.8000000000029</v>
      </c>
      <c r="E656" s="60">
        <f t="shared" si="168"/>
        <v>15119.850000000006</v>
      </c>
      <c r="F656" s="45">
        <f t="shared" si="167"/>
        <v>223.27667680675742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43</v>
      </c>
      <c r="F658" s="45">
        <f t="shared" si="167"/>
        <v>97.727272727272734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43</v>
      </c>
      <c r="F660" s="45">
        <f t="shared" si="167"/>
        <v>97.727272727272734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967298.3</v>
      </c>
      <c r="E683" s="192">
        <v>1001350.18</v>
      </c>
      <c r="F683" s="71">
        <f t="shared" si="167"/>
        <v>103.52030805802099</v>
      </c>
    </row>
    <row r="684" spans="1:6" ht="24" x14ac:dyDescent="0.2">
      <c r="A684" s="70">
        <v>63613</v>
      </c>
      <c r="B684" s="182" t="s">
        <v>1317</v>
      </c>
      <c r="C684" s="278" t="s">
        <v>1318</v>
      </c>
      <c r="D684" s="192">
        <v>2007.03</v>
      </c>
      <c r="E684" s="192">
        <v>1783.3</v>
      </c>
      <c r="F684" s="71">
        <f t="shared" si="167"/>
        <v>88.852682819888102</v>
      </c>
    </row>
    <row r="685" spans="1:6" ht="24" x14ac:dyDescent="0.2">
      <c r="A685" s="63">
        <v>63622</v>
      </c>
      <c r="B685" s="244" t="s">
        <v>1319</v>
      </c>
      <c r="C685" s="247" t="s">
        <v>1320</v>
      </c>
      <c r="D685" s="194">
        <v>380</v>
      </c>
      <c r="E685" s="194">
        <v>440</v>
      </c>
      <c r="F685" s="45">
        <f t="shared" si="167"/>
        <v>115.78947368421053</v>
      </c>
    </row>
    <row r="686" spans="1:6" ht="24" x14ac:dyDescent="0.2">
      <c r="A686" s="63">
        <v>63623</v>
      </c>
      <c r="B686" s="244" t="s">
        <v>1321</v>
      </c>
      <c r="C686" s="247" t="s">
        <v>1322</v>
      </c>
      <c r="D686" s="194">
        <v>1392.97</v>
      </c>
      <c r="E686" s="194">
        <v>1516.7</v>
      </c>
      <c r="F686" s="45">
        <f t="shared" si="167"/>
        <v>108.88245978018192</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6441.28</v>
      </c>
      <c r="F732" s="71">
        <f t="shared" si="167"/>
        <v>280.06904678049824</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38259.71</v>
      </c>
      <c r="E734" s="192">
        <v>32906.949999999997</v>
      </c>
      <c r="F734" s="71">
        <f t="shared" si="167"/>
        <v>86.009407807847992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1600</v>
      </c>
      <c r="E736" s="194">
        <v>1655</v>
      </c>
      <c r="F736" s="45">
        <f t="shared" si="167"/>
        <v>103.4375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107.5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386" sqref="D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302588.44999999995</v>
      </c>
      <c r="E6" s="180">
        <f t="shared" si="0"/>
        <v>299241.95999999985</v>
      </c>
      <c r="F6" s="181">
        <f t="shared" ref="F6:F298" si="1">IF(D6&gt;0,IF(E6/D6&gt;=100,"&gt;&gt;100",E6/D6*100),"-")</f>
        <v>98.894045691433334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215549.30999999991</v>
      </c>
      <c r="E7" s="79">
        <f t="shared" si="2"/>
        <v>197428.40999999986</v>
      </c>
      <c r="F7" s="71">
        <f t="shared" si="1"/>
        <v>91.593153325334214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1456.37</v>
      </c>
      <c r="E8" s="79">
        <f>E9+E10-E11</f>
        <v>1456.37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1456.37</v>
      </c>
      <c r="E9" s="192">
        <v>1456.37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214092.93999999992</v>
      </c>
      <c r="E12" s="79">
        <f t="shared" si="3"/>
        <v>195972.03999999986</v>
      </c>
      <c r="F12" s="71">
        <f t="shared" si="1"/>
        <v>91.535965641837578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141666.44999999995</v>
      </c>
      <c r="E13" s="79">
        <f t="shared" si="4"/>
        <v>83874.35999999987</v>
      </c>
      <c r="F13" s="71">
        <f t="shared" si="1"/>
        <v>59.20552113785579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1180558.23</v>
      </c>
      <c r="E15" s="192">
        <v>1180558.23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1038891.78</v>
      </c>
      <c r="E18" s="192">
        <v>1096683.8700000001</v>
      </c>
      <c r="F18" s="71">
        <f t="shared" si="1"/>
        <v>105.56285949244877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45163.76999999996</v>
      </c>
      <c r="E19" s="79">
        <f t="shared" si="5"/>
        <v>45084.09</v>
      </c>
      <c r="F19" s="71">
        <f t="shared" si="1"/>
        <v>99.823575401256434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182649.65</v>
      </c>
      <c r="E20" s="192">
        <v>187595.99</v>
      </c>
      <c r="F20" s="71">
        <f t="shared" si="1"/>
        <v>102.70810264350357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11286.52</v>
      </c>
      <c r="E21" s="192">
        <v>11656.52</v>
      </c>
      <c r="F21" s="71">
        <f t="shared" si="1"/>
        <v>103.27824697072259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5532.5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4031.22</v>
      </c>
      <c r="E23" s="192">
        <v>4031.22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4362.55</v>
      </c>
      <c r="E24" s="192">
        <v>4679.25</v>
      </c>
      <c r="F24" s="71">
        <f t="shared" si="1"/>
        <v>107.25951565025042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3343.11</v>
      </c>
      <c r="E25" s="192">
        <v>5222</v>
      </c>
      <c r="F25" s="71">
        <f t="shared" si="1"/>
        <v>156.20185994478194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21167.87</v>
      </c>
      <c r="E26" s="192">
        <v>22784.63</v>
      </c>
      <c r="F26" s="71">
        <f t="shared" si="1"/>
        <v>107.63780200842126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181677.15</v>
      </c>
      <c r="E28" s="192">
        <v>196418.02</v>
      </c>
      <c r="F28" s="71">
        <f t="shared" si="1"/>
        <v>108.11377215021261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39185.54</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43539.49</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4353.95</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26499.57</v>
      </c>
      <c r="E35" s="79">
        <f t="shared" si="7"/>
        <v>27064.9</v>
      </c>
      <c r="F35" s="71">
        <f t="shared" si="1"/>
        <v>102.13335537142679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26499.57</v>
      </c>
      <c r="E36" s="192">
        <v>27064.9</v>
      </c>
      <c r="F36" s="71">
        <f t="shared" si="1"/>
        <v>102.13335537142679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763.15</v>
      </c>
      <c r="E45" s="79">
        <f t="shared" si="9"/>
        <v>763.15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763.15</v>
      </c>
      <c r="E47" s="192">
        <v>763.15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20287.98</v>
      </c>
      <c r="E54" s="192">
        <v>23220.75</v>
      </c>
      <c r="F54" s="71">
        <f t="shared" si="1"/>
        <v>114.45570234197785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20287.98</v>
      </c>
      <c r="E55" s="192">
        <v>23220.75</v>
      </c>
      <c r="F55" s="71">
        <f t="shared" si="1"/>
        <v>114.45570234197785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87039.140000000014</v>
      </c>
      <c r="E69" s="79">
        <f>E70+E82+E88+E119+E135+E147+E165+E171</f>
        <v>101813.55</v>
      </c>
      <c r="F69" s="71">
        <f t="shared" si="1"/>
        <v>116.97444391109562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6771.8</v>
      </c>
      <c r="E70" s="79">
        <f t="shared" si="12"/>
        <v>15119.85</v>
      </c>
      <c r="F70" s="71">
        <f t="shared" si="1"/>
        <v>223.27667680675742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6771.8</v>
      </c>
      <c r="E71" s="79">
        <f t="shared" si="13"/>
        <v>15119.85</v>
      </c>
      <c r="F71" s="71">
        <f t="shared" si="1"/>
        <v>223.27667680675742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6771.8</v>
      </c>
      <c r="E73" s="192">
        <v>15119.85</v>
      </c>
      <c r="F73" s="71">
        <f t="shared" si="1"/>
        <v>223.27667680675742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82.12</v>
      </c>
      <c r="E82" s="79">
        <f>SUM(E83:E85)-E86+E87</f>
        <v>306.23</v>
      </c>
      <c r="F82" s="71">
        <f t="shared" si="1"/>
        <v>372.90550414028252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82.12</v>
      </c>
      <c r="E87" s="192">
        <v>306.23</v>
      </c>
      <c r="F87" s="71">
        <f t="shared" si="1"/>
        <v>372.90550414028252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18.510000000000002</v>
      </c>
      <c r="E147" s="79">
        <f t="shared" si="24"/>
        <v>86387.47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85439.35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81485.75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3953.6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18.510000000000002</v>
      </c>
      <c r="E161" s="192">
        <v>948.12</v>
      </c>
      <c r="F161" s="71">
        <f t="shared" si="1"/>
        <v>5122.2042139384112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80166.710000000006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80166.710000000006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302588.45</v>
      </c>
      <c r="E176" s="79">
        <f>E177+E251</f>
        <v>299241.95999999996</v>
      </c>
      <c r="F176" s="71">
        <f t="shared" si="1"/>
        <v>98.894045691433348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81586.78</v>
      </c>
      <c r="E177" s="79">
        <f>E178+E197+E203+E219+E247+E248</f>
        <v>101990.39999999999</v>
      </c>
      <c r="F177" s="71">
        <f t="shared" si="1"/>
        <v>125.00848789473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81586.78</v>
      </c>
      <c r="E178" s="79">
        <f>SUM(E179:E181)+E185+E186+SUM(E194:E196)</f>
        <v>87352.459999999992</v>
      </c>
      <c r="F178" s="71">
        <f t="shared" si="1"/>
        <v>107.06692922554365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79998.710000000006</v>
      </c>
      <c r="E179" s="192">
        <v>85680.26</v>
      </c>
      <c r="F179" s="71">
        <f t="shared" si="1"/>
        <v>107.10205202058883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1459.72</v>
      </c>
      <c r="E180" s="192">
        <v>1620.59</v>
      </c>
      <c r="F180" s="71">
        <f t="shared" si="1"/>
        <v>111.0206066916943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46.23</v>
      </c>
      <c r="E181" s="79">
        <f t="shared" si="28"/>
        <v>51.61</v>
      </c>
      <c r="F181" s="71">
        <f t="shared" si="1"/>
        <v>111.63746484966472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46.23</v>
      </c>
      <c r="E184" s="192">
        <v>51.61</v>
      </c>
      <c r="F184" s="71">
        <f t="shared" si="1"/>
        <v>111.63746484966472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82.12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14637.94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221001.67</v>
      </c>
      <c r="E251" s="79">
        <f>+E252+E255-E264+E274+E291</f>
        <v>197251.56</v>
      </c>
      <c r="F251" s="71">
        <f t="shared" si="1"/>
        <v>89.253425098552412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215549.31</v>
      </c>
      <c r="E252" s="79">
        <f>E253-E254</f>
        <v>197428.41</v>
      </c>
      <c r="F252" s="71">
        <f t="shared" si="1"/>
        <v>91.593153325334242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215549.31</v>
      </c>
      <c r="E253" s="192">
        <v>197428.41</v>
      </c>
      <c r="F253" s="71">
        <f t="shared" si="1"/>
        <v>91.593153325334242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5433.8499999999995</v>
      </c>
      <c r="E255" s="79">
        <f>E256-E260</f>
        <v>-86564.319999999992</v>
      </c>
      <c r="F255" s="71">
        <f t="shared" si="1"/>
        <v>-1593.0568565565852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6494.23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6494.23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1060.3800000000001</v>
      </c>
      <c r="E260" s="79">
        <f>SUM(E261:E263)</f>
        <v>86564.319999999992</v>
      </c>
      <c r="F260" s="71">
        <f t="shared" si="1"/>
        <v>8163.5187385654181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85217.76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1060.3800000000001</v>
      </c>
      <c r="E262" s="192">
        <v>1346.56</v>
      </c>
      <c r="F262" s="71">
        <f t="shared" si="1"/>
        <v>126.98843810709366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18.510000000000002</v>
      </c>
      <c r="E274" s="79">
        <f>SUM(E275:E277)+SUM(E286:E290)</f>
        <v>86387.47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85439.35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81485.75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3953.6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18.510000000000002</v>
      </c>
      <c r="E288" s="192">
        <v>948.12</v>
      </c>
      <c r="F288" s="71">
        <f t="shared" si="39"/>
        <v>5122.2042139384112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18125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18125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18.510000000000002</v>
      </c>
      <c r="E303" s="192">
        <v>86387.47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82.12</v>
      </c>
      <c r="E308" s="192">
        <v>306.23</v>
      </c>
      <c r="F308" s="71">
        <f t="shared" si="43"/>
        <v>372.90550414028252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81586.78</v>
      </c>
      <c r="E337" s="192">
        <v>87352.46</v>
      </c>
      <c r="F337" s="71">
        <f t="shared" si="43"/>
        <v>107.06692922554366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14500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137.94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18125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election activeCell="B126" sqref="B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1114994.68</v>
      </c>
      <c r="E114" s="60">
        <f t="shared" si="22"/>
        <v>1292387.68</v>
      </c>
      <c r="F114" s="45">
        <f t="shared" si="1"/>
        <v>115.90976200890933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1114994.68</v>
      </c>
      <c r="E118" s="60">
        <f t="shared" si="24"/>
        <v>1292387.68</v>
      </c>
      <c r="F118" s="45">
        <f t="shared" si="1"/>
        <v>115.90976200890933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1114994.68</v>
      </c>
      <c r="E120" s="194">
        <v>1292387.68</v>
      </c>
      <c r="F120" s="45">
        <f t="shared" si="1"/>
        <v>115.90976200890933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1114994.68</v>
      </c>
      <c r="E141" s="81">
        <f t="shared" si="28"/>
        <v>1292387.68</v>
      </c>
      <c r="F141" s="61">
        <f t="shared" si="1"/>
        <v>115.90976200890933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12" sqref="B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76886.91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76886.91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76886.91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76886.91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81586.78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1229157.92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2553.9299999999998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1152320.53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1025721.08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125789.97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395.02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306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108.46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58567.01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15716.45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1208754.3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2553.9299999999998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1146554.8500000001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1020039.53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125629.1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389.64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306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190.58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58567.01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1078.51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101990.39999999991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101990.40000000001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87352.46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14637.94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17136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2026-01-30T09:30:33Z</cp:lastPrinted>
  <dcterms:created xsi:type="dcterms:W3CDTF">2022-04-01T05:14:30Z</dcterms:created>
  <dcterms:modified xsi:type="dcterms:W3CDTF">2026-01-30T09:50:49Z</dcterms:modified>
</cp:coreProperties>
</file>